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Received Files\Липкина С. Н\Мешочек\"/>
    </mc:Choice>
  </mc:AlternateContent>
  <workbookProtection lockRevision="1"/>
  <bookViews>
    <workbookView xWindow="-1065" yWindow="-360" windowWidth="18090" windowHeight="9645"/>
  </bookViews>
  <sheets>
    <sheet name="Лист1" sheetId="1" r:id="rId1"/>
  </sheets>
  <calcPr calcId="162913"/>
  <customWorkbookViews>
    <customWorkbookView name="admin - Личное представление" guid="{3D1FC138-225A-4F5A-91DA-9695252878FD}" mergeInterval="0" personalView="1" maximized="1" xWindow="-8" yWindow="-8" windowWidth="1936" windowHeight="1056" activeSheetId="1"/>
    <customWorkbookView name="СОШ-кухня - Личное представление" guid="{8D635FEC-8D7A-4E12-B3EA-AE6950E4F0CC}" mergeInterval="0" personalView="1" xWindow="-63" yWindow="6" windowWidth="1190" windowHeight="605" activeSheetId="1"/>
  </customWorkbookViews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G131" i="1" l="1"/>
  <c r="G467" i="1"/>
  <c r="H509" i="1"/>
  <c r="I551" i="1"/>
  <c r="F593" i="1"/>
  <c r="J593" i="1"/>
  <c r="H551" i="1"/>
  <c r="F47" i="1"/>
  <c r="J47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I131" i="1"/>
  <c r="I467" i="1"/>
  <c r="F509" i="1"/>
  <c r="J509" i="1"/>
  <c r="G551" i="1"/>
  <c r="H593" i="1"/>
  <c r="F425" i="1"/>
  <c r="H425" i="1"/>
  <c r="J425" i="1"/>
  <c r="G383" i="1"/>
  <c r="I383" i="1"/>
  <c r="F341" i="1"/>
  <c r="H341" i="1"/>
  <c r="J341" i="1"/>
  <c r="G299" i="1"/>
  <c r="I299" i="1"/>
  <c r="F257" i="1"/>
  <c r="H257" i="1"/>
  <c r="J257" i="1"/>
  <c r="G215" i="1"/>
  <c r="I215" i="1"/>
  <c r="I173" i="1"/>
  <c r="F173" i="1"/>
  <c r="H173" i="1"/>
  <c r="J173" i="1"/>
  <c r="F131" i="1"/>
  <c r="H131" i="1"/>
  <c r="J131" i="1"/>
  <c r="G89" i="1"/>
  <c r="I89" i="1"/>
  <c r="J89" i="1"/>
  <c r="H89" i="1"/>
  <c r="F89" i="1"/>
  <c r="G47" i="1"/>
  <c r="G594" i="1" s="1"/>
  <c r="I47" i="1"/>
  <c r="J594" i="1" l="1"/>
  <c r="I594" i="1"/>
  <c r="F594" i="1"/>
  <c r="H594" i="1"/>
  <c r="L89" i="1"/>
  <c r="L59" i="1"/>
  <c r="L531" i="1"/>
  <c r="L536" i="1"/>
  <c r="L578" i="1"/>
  <c r="L573" i="1"/>
  <c r="L299" i="1"/>
  <c r="L269" i="1"/>
  <c r="L425" i="1"/>
  <c r="L395" i="1"/>
  <c r="L69" i="1"/>
  <c r="L74" i="1"/>
  <c r="L326" i="1"/>
  <c r="L321" i="1"/>
  <c r="L214" i="1"/>
  <c r="L116" i="1"/>
  <c r="L111" i="1"/>
  <c r="L410" i="1"/>
  <c r="L405" i="1"/>
  <c r="L340" i="1"/>
  <c r="L27" i="1"/>
  <c r="L32" i="1"/>
  <c r="L368" i="1"/>
  <c r="L363" i="1"/>
  <c r="L479" i="1"/>
  <c r="L509" i="1"/>
  <c r="L81" i="1"/>
  <c r="L101" i="1"/>
  <c r="L131" i="1"/>
  <c r="L195" i="1"/>
  <c r="L200" i="1"/>
  <c r="L593" i="1"/>
  <c r="L563" i="1"/>
  <c r="L207" i="1"/>
  <c r="L501" i="1"/>
  <c r="L417" i="1"/>
  <c r="L551" i="1"/>
  <c r="L521" i="1"/>
  <c r="L215" i="1"/>
  <c r="L185" i="1"/>
  <c r="L88" i="1"/>
  <c r="L46" i="1"/>
  <c r="L158" i="1"/>
  <c r="L153" i="1"/>
  <c r="L447" i="1"/>
  <c r="L452" i="1"/>
  <c r="L592" i="1"/>
  <c r="L489" i="1"/>
  <c r="L494" i="1"/>
  <c r="L291" i="1"/>
  <c r="L341" i="1"/>
  <c r="L311" i="1"/>
  <c r="L279" i="1"/>
  <c r="L284" i="1"/>
  <c r="L256" i="1"/>
  <c r="L543" i="1"/>
  <c r="L375" i="1"/>
  <c r="L17" i="1"/>
  <c r="L47" i="1"/>
  <c r="L594" i="1"/>
  <c r="L173" i="1"/>
  <c r="L143" i="1"/>
  <c r="L382" i="1"/>
  <c r="L459" i="1"/>
  <c r="L383" i="1"/>
  <c r="L353" i="1"/>
  <c r="L298" i="1"/>
  <c r="L242" i="1"/>
  <c r="L237" i="1"/>
  <c r="L249" i="1"/>
  <c r="L123" i="1"/>
  <c r="L39" i="1"/>
  <c r="L165" i="1"/>
  <c r="L424" i="1"/>
  <c r="L227" i="1"/>
  <c r="L257" i="1"/>
  <c r="L508" i="1"/>
  <c r="L467" i="1"/>
  <c r="L437" i="1"/>
  <c r="L550" i="1"/>
  <c r="L333" i="1"/>
  <c r="L585" i="1"/>
  <c r="L466" i="1"/>
  <c r="L130" i="1"/>
  <c r="L172" i="1"/>
</calcChain>
</file>

<file path=xl/sharedStrings.xml><?xml version="1.0" encoding="utf-8"?>
<sst xmlns="http://schemas.openxmlformats.org/spreadsheetml/2006/main" count="642" uniqueCount="123">
  <si>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</si>
  <si>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</si>
  <si>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</si>
  <si>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</si>
  <si>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</si>
  <si>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</si>
  <si>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</si>
  <si>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</si>
  <si>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</si>
  <si>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</si>
  <si>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</si>
  <si>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</si>
  <si>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</si>
  <si>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</si>
  <si>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</si>
  <si>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</si>
  <si>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</si>
  <si>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</si>
  <si>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</si>
  <si>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</si>
  <si>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</si>
  <si>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</si>
  <si>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</si>
  <si>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</si>
  <si>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</si>
  <si>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</si>
  <si>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</si>
  <si>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</si>
  <si>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</si>
  <si>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</si>
  <si>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</si>
  <si>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</si>
  <si>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</si>
  <si>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</si>
  <si>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</si>
  <si>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</si>
  <si>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</si>
  <si>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</si>
  <si>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</si>
  <si>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</si>
  <si>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</si>
  <si>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</si>
  <si>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</si>
  <si>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</si>
  <si>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</si>
  <si>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гречневая</t>
  </si>
  <si>
    <t>Чай с сахаром, вареньем, медом</t>
  </si>
  <si>
    <t>Бутерброды с маслом (1-й вариант)</t>
  </si>
  <si>
    <t>Салат из зеленого горошка</t>
  </si>
  <si>
    <t>Суп картофельный с крупой (рис)</t>
  </si>
  <si>
    <t>Печень по-строгановски</t>
  </si>
  <si>
    <t>Отварные макаронные изделия с маслом</t>
  </si>
  <si>
    <t>Компот из смеси сухофруктов</t>
  </si>
  <si>
    <t>Хлеб пшеничный</t>
  </si>
  <si>
    <t>пирожки, печенные с повидлом</t>
  </si>
  <si>
    <t>200</t>
  </si>
  <si>
    <t>493</t>
  </si>
  <si>
    <t>Каша молочная ячневая</t>
  </si>
  <si>
    <t>Какао с молоком сгущенным</t>
  </si>
  <si>
    <t>Бутерброд с маслом</t>
  </si>
  <si>
    <t>сок яблочный</t>
  </si>
  <si>
    <t>Салат белокачанной капусты с морковью</t>
  </si>
  <si>
    <t>Суп гороховый</t>
  </si>
  <si>
    <t>Сердце в соусе</t>
  </si>
  <si>
    <t>Каша рассыпчатая (гречневая)</t>
  </si>
  <si>
    <t>Сок вишневый</t>
  </si>
  <si>
    <t>Бутерброд с маслом (1-й вариант)</t>
  </si>
  <si>
    <t>Икра кабачковая</t>
  </si>
  <si>
    <t>Салат из овощей</t>
  </si>
  <si>
    <t>Суп картофельный с фрикадельками</t>
  </si>
  <si>
    <t>Каша рассыпчатая (перловая)</t>
  </si>
  <si>
    <t>Гуляш из отварной говядины (1-й вариант)</t>
  </si>
  <si>
    <t>367</t>
  </si>
  <si>
    <t xml:space="preserve">Компот из смеси сухофруктов </t>
  </si>
  <si>
    <t>623</t>
  </si>
  <si>
    <t>Печенье</t>
  </si>
  <si>
    <t>каша манная вязкая</t>
  </si>
  <si>
    <t>Бутерброд</t>
  </si>
  <si>
    <t xml:space="preserve">салат </t>
  </si>
  <si>
    <t>Суп с макаронными изделиями и картофелем</t>
  </si>
  <si>
    <t>Рыба, припущенная в молоке</t>
  </si>
  <si>
    <t>Каша рисовая расыпчатая</t>
  </si>
  <si>
    <t>Булочка "Нежная"</t>
  </si>
  <si>
    <t>Творожная масса с изюмом</t>
  </si>
  <si>
    <t>Кофейный напиток с молоком (1-й вариант)</t>
  </si>
  <si>
    <t>Бутерброды с сыром</t>
  </si>
  <si>
    <t>93</t>
  </si>
  <si>
    <t>яблоко</t>
  </si>
  <si>
    <t>Томаты</t>
  </si>
  <si>
    <t>Суп картофельный с макаронными изделиями</t>
  </si>
  <si>
    <t>Жаркое по-домашнему</t>
  </si>
  <si>
    <t>108</t>
  </si>
  <si>
    <t>вафли</t>
  </si>
  <si>
    <t>Запканка из творога</t>
  </si>
  <si>
    <t>Яблоко св.</t>
  </si>
  <si>
    <t>Суп рыбный</t>
  </si>
  <si>
    <t>Бефстроганов из отварного мяса</t>
  </si>
  <si>
    <t xml:space="preserve">Чай с сахаром </t>
  </si>
  <si>
    <t>Суп горохрвый</t>
  </si>
  <si>
    <t>Гуляш</t>
  </si>
  <si>
    <t>Картофельное пюре с маслом</t>
  </si>
  <si>
    <t>Булочка</t>
  </si>
  <si>
    <t>Каша молочная пшенная</t>
  </si>
  <si>
    <t>Свекольник</t>
  </si>
  <si>
    <t>Мясная котлета</t>
  </si>
  <si>
    <t>Компот из сухофруктов</t>
  </si>
  <si>
    <t>Хлеб</t>
  </si>
  <si>
    <t>чай с сахаром, варенье, медом</t>
  </si>
  <si>
    <t>каша молочная гречневая</t>
  </si>
  <si>
    <t>Винегрет</t>
  </si>
  <si>
    <t>Щи с картофелем и квашенной капусты</t>
  </si>
  <si>
    <t>Окорочка в соусе</t>
  </si>
  <si>
    <t>компот из сухофруктов</t>
  </si>
  <si>
    <t>Повидло</t>
  </si>
  <si>
    <t>Запеканка из творога</t>
  </si>
  <si>
    <t>Рыбная котлета в подливе</t>
  </si>
  <si>
    <t>Отварной рис</t>
  </si>
  <si>
    <t>компот из плодов или ягод сушеных</t>
  </si>
  <si>
    <t>100</t>
  </si>
  <si>
    <t>Бутерброд с сыром</t>
  </si>
  <si>
    <t>МБОУ "СОШ села Лорино"</t>
  </si>
  <si>
    <t>Директор</t>
  </si>
  <si>
    <t>Селимов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</si>
</sst>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3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4" borderId="2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4" fillId="0" borderId="4" xfId="1" applyFill="1" applyBorder="1" applyAlignment="1" applyProtection="1">
      <alignment wrapText="1"/>
      <protection locked="0"/>
    </xf>
    <xf numFmtId="0" fontId="14" fillId="0" borderId="4" xfId="2" applyFill="1" applyBorder="1" applyAlignment="1" applyProtection="1">
      <alignment horizontal="center"/>
      <protection locked="0"/>
    </xf>
    <xf numFmtId="2" fontId="14" fillId="0" borderId="4" xfId="3" applyNumberFormat="1" applyFill="1" applyBorder="1" applyAlignment="1" applyProtection="1">
      <alignment horizontal="right"/>
      <protection locked="0"/>
    </xf>
    <xf numFmtId="2" fontId="14" fillId="0" borderId="27" xfId="3" applyNumberFormat="1" applyFill="1" applyBorder="1" applyAlignment="1" applyProtection="1">
      <alignment horizontal="right"/>
      <protection locked="0"/>
    </xf>
    <xf numFmtId="0" fontId="14" fillId="0" borderId="4" xfId="4" applyFill="1" applyBorder="1" applyAlignment="1" applyProtection="1">
      <alignment horizontal="right"/>
      <protection locked="0"/>
    </xf>
    <xf numFmtId="0" fontId="14" fillId="0" borderId="4" xfId="5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14" fillId="0" borderId="2" xfId="1" applyFill="1" applyBorder="1" applyAlignment="1" applyProtection="1">
      <alignment wrapText="1"/>
      <protection locked="0"/>
    </xf>
    <xf numFmtId="0" fontId="14" fillId="0" borderId="2" xfId="2" applyFill="1" applyBorder="1" applyAlignment="1" applyProtection="1">
      <alignment horizontal="center"/>
      <protection locked="0"/>
    </xf>
    <xf numFmtId="2" fontId="14" fillId="0" borderId="2" xfId="3" applyNumberFormat="1" applyFill="1" applyBorder="1" applyAlignment="1" applyProtection="1">
      <alignment horizontal="right"/>
      <protection locked="0"/>
    </xf>
    <xf numFmtId="2" fontId="14" fillId="0" borderId="19" xfId="3" applyNumberFormat="1" applyFill="1" applyBorder="1" applyAlignment="1" applyProtection="1">
      <alignment horizontal="right"/>
      <protection locked="0"/>
    </xf>
    <xf numFmtId="2" fontId="14" fillId="0" borderId="2" xfId="4" applyNumberFormat="1" applyFill="1" applyBorder="1" applyAlignment="1" applyProtection="1">
      <alignment horizontal="right"/>
      <protection locked="0"/>
    </xf>
    <xf numFmtId="0" fontId="14" fillId="0" borderId="2" xfId="5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4" fillId="0" borderId="2" xfId="6" applyFill="1" applyBorder="1" applyAlignment="1" applyProtection="1">
      <alignment wrapText="1"/>
      <protection locked="0"/>
    </xf>
    <xf numFmtId="0" fontId="14" fillId="0" borderId="2" xfId="7" applyFill="1" applyBorder="1" applyAlignment="1" applyProtection="1">
      <alignment horizontal="center"/>
      <protection locked="0"/>
    </xf>
    <xf numFmtId="2" fontId="14" fillId="0" borderId="2" xfId="8" applyNumberFormat="1" applyFill="1" applyBorder="1" applyAlignment="1" applyProtection="1">
      <alignment horizontal="right"/>
      <protection locked="0"/>
    </xf>
    <xf numFmtId="2" fontId="14" fillId="0" borderId="19" xfId="8" applyNumberFormat="1" applyFill="1" applyBorder="1" applyAlignment="1" applyProtection="1">
      <alignment horizontal="right"/>
      <protection locked="0"/>
    </xf>
    <xf numFmtId="2" fontId="14" fillId="0" borderId="2" xfId="9" applyNumberFormat="1" applyFill="1" applyBorder="1" applyAlignment="1" applyProtection="1">
      <alignment horizontal="right"/>
      <protection locked="0"/>
    </xf>
    <xf numFmtId="0" fontId="14" fillId="0" borderId="2" xfId="10" applyFill="1" applyBorder="1" applyAlignment="1" applyProtection="1">
      <alignment horizontal="center"/>
      <protection locked="0"/>
    </xf>
    <xf numFmtId="0" fontId="14" fillId="0" borderId="2" xfId="11" applyFill="1" applyBorder="1" applyAlignment="1" applyProtection="1">
      <alignment wrapText="1"/>
      <protection locked="0"/>
    </xf>
    <xf numFmtId="0" fontId="14" fillId="0" borderId="2" xfId="11" applyFill="1" applyBorder="1" applyAlignment="1" applyProtection="1">
      <alignment horizontal="center"/>
      <protection locked="0"/>
    </xf>
    <xf numFmtId="2" fontId="14" fillId="0" borderId="2" xfId="12" applyNumberFormat="1" applyFill="1" applyBorder="1" applyAlignment="1" applyProtection="1">
      <alignment horizontal="right"/>
      <protection locked="0"/>
    </xf>
    <xf numFmtId="2" fontId="14" fillId="0" borderId="19" xfId="12" applyNumberFormat="1" applyFill="1" applyBorder="1" applyAlignment="1" applyProtection="1">
      <alignment horizontal="right"/>
      <protection locked="0"/>
    </xf>
    <xf numFmtId="2" fontId="14" fillId="0" borderId="2" xfId="13" applyNumberFormat="1" applyFill="1" applyBorder="1" applyAlignment="1" applyProtection="1">
      <alignment horizontal="right"/>
      <protection locked="0"/>
    </xf>
    <xf numFmtId="0" fontId="14" fillId="0" borderId="2" xfId="14" applyFill="1" applyBorder="1" applyAlignment="1" applyProtection="1">
      <alignment horizontal="center"/>
      <protection locked="0"/>
    </xf>
    <xf numFmtId="0" fontId="14" fillId="0" borderId="2" xfId="15" applyFill="1" applyBorder="1" applyAlignment="1" applyProtection="1">
      <alignment wrapText="1"/>
      <protection locked="0"/>
    </xf>
    <xf numFmtId="0" fontId="14" fillId="0" borderId="2" xfId="15" applyFill="1" applyBorder="1" applyAlignment="1" applyProtection="1">
      <alignment horizontal="center"/>
      <protection locked="0"/>
    </xf>
    <xf numFmtId="2" fontId="14" fillId="0" borderId="2" xfId="16" applyNumberFormat="1" applyFill="1" applyBorder="1" applyAlignment="1" applyProtection="1">
      <alignment horizontal="right"/>
      <protection locked="0"/>
    </xf>
    <xf numFmtId="2" fontId="14" fillId="0" borderId="19" xfId="16" applyNumberFormat="1" applyFill="1" applyBorder="1" applyAlignment="1" applyProtection="1">
      <alignment horizontal="right"/>
      <protection locked="0"/>
    </xf>
    <xf numFmtId="2" fontId="14" fillId="0" borderId="2" xfId="17" applyNumberFormat="1" applyFill="1" applyBorder="1" applyAlignment="1" applyProtection="1">
      <alignment horizontal="right"/>
      <protection locked="0"/>
    </xf>
    <xf numFmtId="0" fontId="14" fillId="0" borderId="2" xfId="18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right"/>
      <protection locked="0"/>
    </xf>
    <xf numFmtId="2" fontId="3" fillId="0" borderId="28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right"/>
      <protection locked="0"/>
    </xf>
    <xf numFmtId="2" fontId="0" fillId="5" borderId="1" xfId="0" applyNumberFormat="1" applyFill="1" applyBorder="1" applyAlignment="1" applyProtection="1">
      <alignment horizontal="right"/>
      <protection locked="0"/>
    </xf>
    <xf numFmtId="2" fontId="0" fillId="5" borderId="17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Alignment="1" applyProtection="1">
      <alignment horizontal="right"/>
      <protection locked="0"/>
    </xf>
    <xf numFmtId="0" fontId="0" fillId="5" borderId="2" xfId="0" applyNumberFormat="1" applyFill="1" applyBorder="1" applyAlignment="1" applyProtection="1">
      <alignment horizontal="right"/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right"/>
      <protection locked="0"/>
    </xf>
    <xf numFmtId="2" fontId="0" fillId="5" borderId="19" xfId="0" applyNumberFormat="1" applyFill="1" applyBorder="1" applyAlignment="1" applyProtection="1">
      <alignment horizontal="right"/>
      <protection locked="0"/>
    </xf>
    <xf numFmtId="2" fontId="2" fillId="5" borderId="3" xfId="0" applyNumberFormat="1" applyFon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" fontId="0" fillId="5" borderId="1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 applyAlignment="1" applyProtection="1">
      <protection locked="0"/>
    </xf>
    <xf numFmtId="1" fontId="0" fillId="5" borderId="1" xfId="0" applyNumberFormat="1" applyFill="1" applyBorder="1" applyAlignment="1" applyProtection="1">
      <protection locked="0"/>
    </xf>
    <xf numFmtId="0" fontId="0" fillId="5" borderId="29" xfId="0" applyFill="1" applyBorder="1" applyAlignment="1" applyProtection="1">
      <alignment wrapText="1"/>
      <protection locked="0"/>
    </xf>
    <xf numFmtId="1" fontId="0" fillId="5" borderId="29" xfId="0" applyNumberFormat="1" applyFill="1" applyBorder="1" applyProtection="1">
      <protection locked="0"/>
    </xf>
    <xf numFmtId="2" fontId="0" fillId="5" borderId="29" xfId="0" applyNumberFormat="1" applyFill="1" applyBorder="1" applyAlignment="1" applyProtection="1">
      <alignment horizontal="right"/>
      <protection locked="0"/>
    </xf>
    <xf numFmtId="2" fontId="0" fillId="5" borderId="30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14" fillId="0" borderId="4" xfId="1" applyFill="1" applyBorder="1" applyAlignment="1" applyProtection="1">
      <alignment horizontal="center"/>
      <protection locked="0"/>
    </xf>
    <xf numFmtId="2" fontId="14" fillId="0" borderId="4" xfId="2" applyNumberFormat="1" applyFill="1" applyBorder="1" applyAlignment="1" applyProtection="1">
      <alignment horizontal="right"/>
      <protection locked="0"/>
    </xf>
    <xf numFmtId="2" fontId="14" fillId="0" borderId="10" xfId="19" applyNumberFormat="1" applyFill="1" applyBorder="1" applyAlignment="1" applyProtection="1">
      <alignment horizontal="right"/>
      <protection locked="0"/>
    </xf>
    <xf numFmtId="0" fontId="14" fillId="0" borderId="31" xfId="4" applyFill="1" applyBorder="1" applyAlignment="1" applyProtection="1">
      <alignment horizontal="center"/>
      <protection locked="0"/>
    </xf>
    <xf numFmtId="0" fontId="14" fillId="0" borderId="2" xfId="1" applyFill="1" applyBorder="1" applyAlignment="1" applyProtection="1">
      <alignment horizontal="center"/>
      <protection locked="0"/>
    </xf>
    <xf numFmtId="2" fontId="14" fillId="0" borderId="2" xfId="2" applyNumberFormat="1" applyFill="1" applyBorder="1" applyAlignment="1" applyProtection="1">
      <alignment horizontal="right"/>
      <protection locked="0"/>
    </xf>
    <xf numFmtId="2" fontId="14" fillId="0" borderId="32" xfId="19" applyNumberFormat="1" applyFill="1" applyBorder="1" applyAlignment="1" applyProtection="1">
      <alignment horizontal="right"/>
      <protection locked="0"/>
    </xf>
    <xf numFmtId="0" fontId="14" fillId="0" borderId="33" xfId="4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34" xfId="0" applyNumberFormat="1" applyFill="1" applyBorder="1" applyAlignment="1" applyProtection="1">
      <alignment horizontal="right"/>
      <protection locked="0"/>
    </xf>
    <xf numFmtId="0" fontId="14" fillId="0" borderId="4" xfId="3" applyFill="1" applyBorder="1" applyAlignment="1" applyProtection="1">
      <alignment wrapText="1"/>
      <protection locked="0"/>
    </xf>
    <xf numFmtId="0" fontId="14" fillId="0" borderId="4" xfId="3" applyFill="1" applyBorder="1" applyAlignment="1" applyProtection="1">
      <alignment horizontal="center"/>
      <protection locked="0"/>
    </xf>
    <xf numFmtId="2" fontId="14" fillId="0" borderId="4" xfId="5" applyNumberFormat="1" applyFill="1" applyBorder="1" applyAlignment="1" applyProtection="1">
      <alignment horizontal="right"/>
      <protection locked="0"/>
    </xf>
    <xf numFmtId="2" fontId="14" fillId="0" borderId="10" xfId="6" applyNumberFormat="1" applyFill="1" applyBorder="1" applyAlignment="1" applyProtection="1">
      <alignment horizontal="right"/>
      <protection locked="0"/>
    </xf>
    <xf numFmtId="0" fontId="14" fillId="0" borderId="31" xfId="7" applyFill="1" applyBorder="1" applyAlignment="1" applyProtection="1">
      <alignment horizontal="center"/>
      <protection locked="0"/>
    </xf>
    <xf numFmtId="0" fontId="14" fillId="0" borderId="2" xfId="3" applyFill="1" applyBorder="1" applyAlignment="1" applyProtection="1">
      <alignment wrapText="1"/>
      <protection locked="0"/>
    </xf>
    <xf numFmtId="0" fontId="14" fillId="0" borderId="2" xfId="3" applyFill="1" applyBorder="1" applyAlignment="1" applyProtection="1">
      <alignment horizontal="center"/>
      <protection locked="0"/>
    </xf>
    <xf numFmtId="2" fontId="14" fillId="0" borderId="2" xfId="5" applyNumberFormat="1" applyFill="1" applyBorder="1" applyAlignment="1" applyProtection="1">
      <alignment horizontal="right"/>
      <protection locked="0"/>
    </xf>
    <xf numFmtId="2" fontId="14" fillId="0" borderId="32" xfId="6" applyNumberFormat="1" applyFill="1" applyBorder="1" applyAlignment="1" applyProtection="1">
      <alignment horizontal="right"/>
      <protection locked="0"/>
    </xf>
    <xf numFmtId="0" fontId="14" fillId="0" borderId="33" xfId="7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14" fillId="0" borderId="1" xfId="1" applyFill="1" applyBorder="1" applyAlignment="1" applyProtection="1">
      <alignment wrapText="1"/>
      <protection locked="0"/>
    </xf>
    <xf numFmtId="0" fontId="14" fillId="0" borderId="1" xfId="1" applyFill="1" applyBorder="1" applyAlignment="1" applyProtection="1">
      <alignment horizontal="center"/>
      <protection locked="0"/>
    </xf>
    <xf numFmtId="2" fontId="14" fillId="0" borderId="1" xfId="2" applyNumberFormat="1" applyFill="1" applyBorder="1" applyAlignment="1" applyProtection="1">
      <alignment horizontal="right"/>
      <protection locked="0"/>
    </xf>
    <xf numFmtId="2" fontId="14" fillId="0" borderId="34" xfId="19" applyNumberFormat="1" applyFill="1" applyBorder="1" applyAlignment="1" applyProtection="1">
      <alignment horizontal="right"/>
      <protection locked="0"/>
    </xf>
    <xf numFmtId="0" fontId="14" fillId="0" borderId="35" xfId="4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center"/>
      <protection locked="0"/>
    </xf>
    <xf numFmtId="2" fontId="14" fillId="0" borderId="17" xfId="2" applyNumberFormat="1" applyFill="1" applyBorder="1" applyAlignment="1" applyProtection="1">
      <alignment horizontal="right"/>
      <protection locked="0"/>
    </xf>
    <xf numFmtId="2" fontId="14" fillId="0" borderId="1" xfId="19" applyNumberFormat="1" applyFill="1" applyBorder="1" applyAlignment="1" applyProtection="1">
      <alignment horizontal="right"/>
      <protection locked="0"/>
    </xf>
    <xf numFmtId="0" fontId="14" fillId="0" borderId="1" xfId="4" applyFill="1" applyBorder="1" applyAlignment="1" applyProtection="1">
      <alignment horizontal="center"/>
      <protection locked="0"/>
    </xf>
    <xf numFmtId="2" fontId="14" fillId="0" borderId="19" xfId="2" applyNumberFormat="1" applyFill="1" applyBorder="1" applyAlignment="1" applyProtection="1">
      <alignment horizontal="right"/>
      <protection locked="0"/>
    </xf>
    <xf numFmtId="2" fontId="14" fillId="0" borderId="2" xfId="19" applyNumberFormat="1" applyFill="1" applyBorder="1" applyAlignment="1" applyProtection="1">
      <alignment horizontal="right"/>
      <protection locked="0"/>
    </xf>
    <xf numFmtId="0" fontId="14" fillId="0" borderId="2" xfId="4" applyFill="1" applyBorder="1" applyAlignment="1" applyProtection="1">
      <alignment horizontal="center"/>
      <protection locked="0"/>
    </xf>
    <xf numFmtId="0" fontId="14" fillId="0" borderId="2" xfId="1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right"/>
      <protection locked="0"/>
    </xf>
    <xf numFmtId="2" fontId="0" fillId="0" borderId="26" xfId="0" applyNumberForma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center"/>
      <protection locked="0"/>
    </xf>
    <xf numFmtId="2" fontId="14" fillId="0" borderId="19" xfId="5" applyNumberFormat="1" applyFill="1" applyBorder="1" applyAlignment="1" applyProtection="1">
      <alignment horizontal="right"/>
      <protection locked="0"/>
    </xf>
    <xf numFmtId="2" fontId="14" fillId="0" borderId="2" xfId="6" applyNumberFormat="1" applyFill="1" applyBorder="1" applyAlignment="1" applyProtection="1">
      <alignment horizontal="right"/>
      <protection locked="0"/>
    </xf>
    <xf numFmtId="0" fontId="14" fillId="0" borderId="2" xfId="3" applyNumberForma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3" xfId="0" applyFill="1" applyBorder="1" applyProtection="1">
      <protection locked="0"/>
    </xf>
    <xf numFmtId="2" fontId="0" fillId="0" borderId="27" xfId="0" applyNumberFormat="1" applyFill="1" applyBorder="1" applyAlignment="1" applyProtection="1">
      <alignment horizontal="right"/>
      <protection locked="0"/>
    </xf>
    <xf numFmtId="0" fontId="0" fillId="0" borderId="31" xfId="0" applyFill="1" applyBorder="1" applyProtection="1"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0" fontId="0" fillId="0" borderId="23" xfId="0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right"/>
      <protection locked="0"/>
    </xf>
    <xf numFmtId="2" fontId="2" fillId="0" borderId="28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left"/>
      <protection locked="0"/>
    </xf>
    <xf numFmtId="2" fontId="0" fillId="0" borderId="17" xfId="0" applyNumberForma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14" fillId="0" borderId="4" xfId="20" applyFill="1" applyBorder="1" applyAlignment="1" applyProtection="1">
      <alignment wrapText="1"/>
      <protection locked="0"/>
    </xf>
    <xf numFmtId="0" fontId="14" fillId="0" borderId="4" xfId="20" applyFill="1" applyBorder="1" applyAlignment="1" applyProtection="1">
      <alignment horizontal="center"/>
      <protection locked="0"/>
    </xf>
    <xf numFmtId="2" fontId="14" fillId="0" borderId="4" xfId="1" applyNumberFormat="1" applyFill="1" applyBorder="1" applyAlignment="1" applyProtection="1">
      <alignment horizontal="right"/>
      <protection locked="0"/>
    </xf>
    <xf numFmtId="2" fontId="14" fillId="0" borderId="27" xfId="1" applyNumberFormat="1" applyFill="1" applyBorder="1" applyAlignment="1" applyProtection="1">
      <alignment horizontal="right"/>
      <protection locked="0"/>
    </xf>
    <xf numFmtId="0" fontId="14" fillId="0" borderId="4" xfId="2" applyFill="1" applyBorder="1" applyAlignment="1" applyProtection="1">
      <alignment horizontal="right"/>
      <protection locked="0"/>
    </xf>
    <xf numFmtId="0" fontId="14" fillId="0" borderId="4" xfId="19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right"/>
      <protection locked="0"/>
    </xf>
    <xf numFmtId="0" fontId="14" fillId="0" borderId="2" xfId="20" applyFill="1" applyBorder="1" applyAlignment="1" applyProtection="1">
      <alignment wrapText="1"/>
      <protection locked="0"/>
    </xf>
    <xf numFmtId="0" fontId="14" fillId="0" borderId="2" xfId="20" applyFill="1" applyBorder="1" applyAlignment="1" applyProtection="1">
      <alignment horizontal="center"/>
      <protection locked="0"/>
    </xf>
    <xf numFmtId="2" fontId="14" fillId="0" borderId="2" xfId="1" applyNumberFormat="1" applyFill="1" applyBorder="1" applyAlignment="1" applyProtection="1">
      <alignment horizontal="right"/>
      <protection locked="0"/>
    </xf>
    <xf numFmtId="2" fontId="14" fillId="0" borderId="19" xfId="1" applyNumberFormat="1" applyFill="1" applyBorder="1" applyAlignment="1" applyProtection="1">
      <alignment horizontal="right"/>
      <protection locked="0"/>
    </xf>
    <xf numFmtId="0" fontId="14" fillId="0" borderId="2" xfId="2" applyFill="1" applyBorder="1" applyAlignment="1" applyProtection="1">
      <alignment horizontal="right"/>
      <protection locked="0"/>
    </xf>
    <xf numFmtId="0" fontId="14" fillId="0" borderId="2" xfId="19" applyFill="1" applyBorder="1" applyAlignment="1" applyProtection="1">
      <alignment horizontal="center"/>
      <protection locked="0"/>
    </xf>
    <xf numFmtId="0" fontId="14" fillId="0" borderId="2" xfId="4" applyFill="1" applyBorder="1" applyAlignment="1" applyProtection="1">
      <alignment wrapText="1"/>
      <protection locked="0"/>
    </xf>
    <xf numFmtId="0" fontId="14" fillId="0" borderId="2" xfId="5" applyFill="1" applyBorder="1" applyAlignment="1" applyProtection="1">
      <alignment horizontal="right"/>
      <protection locked="0"/>
    </xf>
    <xf numFmtId="0" fontId="14" fillId="0" borderId="2" xfId="6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9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21">
    <cellStyle name="Обычный" xfId="0" builtinId="0"/>
    <cellStyle name="Обычный 10" xfId="7"/>
    <cellStyle name="Обычный 11" xfId="8"/>
    <cellStyle name="Обычный 12" xfId="9"/>
    <cellStyle name="Обычный 15" xfId="11"/>
    <cellStyle name="Обычный 16" xfId="12"/>
    <cellStyle name="Обычный 17" xfId="13"/>
    <cellStyle name="Обычный 18" xfId="14"/>
    <cellStyle name="Обычный 19" xfId="10"/>
    <cellStyle name="Обычный 2" xfId="20"/>
    <cellStyle name="Обычный 20" xfId="15"/>
    <cellStyle name="Обычный 21" xfId="16"/>
    <cellStyle name="Обычный 22" xfId="18"/>
    <cellStyle name="Обычный 23" xfId="17"/>
    <cellStyle name="Обычный 3" xfId="1"/>
    <cellStyle name="Обычный 4" xfId="2"/>
    <cellStyle name="Обычный 5" xfId="19"/>
    <cellStyle name="Обычный 6" xfId="4"/>
    <cellStyle name="Обычный 7" xfId="3"/>
    <cellStyle name="Обычный 8" xfId="5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2.xml"/><Relationship Id="rId5" Type="http://schemas.openxmlformats.org/officeDocument/2006/relationships/revisionLog" Target="revisionLog1.xml"/><Relationship Id="rId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78F3F6B-D1A5-46A0-A5D2-D8FF41333B27}" diskRevisions="1" revisionId="285" version="6" protected="1">
  <header guid="{2046058E-63A0-421B-BE7D-A4EA6EAF10AC}" dateTime="2023-10-15T18:03:44" maxSheetId="2" userName="СОШ-кухня" r:id="rId1">
    <sheetIdMap count="1">
      <sheetId val="1"/>
    </sheetIdMap>
  </header>
  <header guid="{83EFC19E-2AB3-4413-A1A8-3749B456CA67}" dateTime="2023-10-15T18:03:54" maxSheetId="2" userName="СОШ-кухня" r:id="rId2">
    <sheetIdMap count="1">
      <sheetId val="1"/>
    </sheetIdMap>
  </header>
  <header guid="{3208FC88-7B19-4C35-B35E-D43F48DC2FB5}" dateTime="2023-10-15T18:12:04" maxSheetId="2" userName="СОШ-кухня" r:id="rId3" minRId="1" maxRId="184">
    <sheetIdMap count="1">
      <sheetId val="1"/>
    </sheetIdMap>
  </header>
  <header guid="{00A4133C-29BB-4406-BA95-3DF804074B82}" dateTime="2023-10-15T18:12:53" maxSheetId="2" userName="СОШ-кухня" r:id="rId4">
    <sheetIdMap count="1">
      <sheetId val="1"/>
    </sheetIdMap>
  </header>
  <header guid="{0145F016-4364-437B-A205-91FCF2666AB1}" dateTime="2023-10-15T18:14:42" maxSheetId="2" userName="СОШ-кухня" r:id="rId5" minRId="185" maxRId="280">
    <sheetIdMap count="1">
      <sheetId val="1"/>
    </sheetIdMap>
  </header>
  <header guid="{678F3F6B-D1A5-46A0-A5D2-D8FF41333B27}" dateTime="2023-10-16T10:51:01" maxSheetId="2" userName="admin" r:id="rId6" minRId="281" maxRId="28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85" sId="1" odxf="1" s="1" dxf="1">
    <nc r="E384" t="inlineStr">
      <is>
        <t>Запеканка из творога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readingOrder="0"/>
      <border outline="0">
        <top/>
      </border>
    </ndxf>
  </rcc>
  <rcc rId="186" sId="1" odxf="1" s="1" dxf="1">
    <nc r="F384">
      <v>150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top/>
      </border>
    </ndxf>
  </rcc>
  <rcc rId="187" sId="1" odxf="1" s="1" dxf="1" numFmtId="4">
    <nc r="G384">
      <v>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top/>
      </border>
    </ndxf>
  </rcc>
  <rcc rId="188" sId="1" odxf="1" s="1" dxf="1" numFmtId="4">
    <nc r="H384">
      <v>5.2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top/>
      </border>
    </ndxf>
  </rcc>
  <rcc rId="189" sId="1" odxf="1" s="1" dxf="1" numFmtId="4">
    <nc r="I384">
      <v>29.75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right style="medium">
          <color indexed="64"/>
        </right>
        <top/>
      </border>
    </ndxf>
  </rcc>
  <rcc rId="190" sId="1" odxf="1" s="1" dxf="1">
    <nc r="J384">
      <v>236.5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right" vertical="bottom" wrapText="0" readingOrder="0"/>
      <border outline="0">
        <top/>
      </border>
    </ndxf>
  </rcc>
  <rcc rId="191" sId="1" odxf="1" s="1" dxf="1">
    <nc r="K384">
      <v>313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 style="thin">
          <color auto="1"/>
        </right>
        <top/>
      </border>
    </ndxf>
  </rcc>
  <rcc rId="192" sId="1" odxf="1" dxf="1" numFmtId="4">
    <nc r="L384">
      <v>125.35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medium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</border>
    </ndxf>
  </rcc>
  <rcc rId="193" sId="1" odxf="1" dxf="1">
    <nc r="E386" t="inlineStr">
      <is>
        <t>Чай с сахаром, вареньем, медом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bottom/>
      </border>
    </ndxf>
  </rcc>
  <rcc rId="194" sId="1" odxf="1" dxf="1" numFmtId="4">
    <nc r="F386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bottom/>
      </border>
    </ndxf>
  </rcc>
  <rcc rId="195" sId="1" odxf="1" dxf="1" numFmtId="4">
    <nc r="G386">
      <v>0.1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196" sId="1" odxf="1" dxf="1" numFmtId="4">
    <nc r="H386">
      <v>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197" sId="1" odxf="1" dxf="1" numFmtId="4">
    <nc r="I386">
      <v>15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indexed="64"/>
        </right>
        <top/>
        <bottom/>
      </border>
    </ndxf>
  </rcc>
  <rcc rId="198" sId="1" odxf="1" dxf="1" numFmtId="4">
    <nc r="J386">
      <v>60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199" sId="1" odxf="1" dxf="1">
    <nc r="K386">
      <v>493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right style="thin">
          <color auto="1"/>
        </right>
        <bottom/>
      </border>
    </ndxf>
  </rcc>
  <rcc rId="200" sId="1" odxf="1" dxf="1" numFmtId="4">
    <nc r="L386">
      <v>7.4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01" sId="1" odxf="1" s="1" dxf="1">
    <nc r="E387" t="inlineStr">
      <is>
        <t>Бутерброды с маслом (1-й вариант)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readingOrder="0"/>
    </ndxf>
  </rcc>
  <rcc rId="202" sId="1" odxf="1" s="1" dxf="1">
    <nc r="F387">
      <v>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</ndxf>
  </rcc>
  <rcc rId="203" sId="1" odxf="1" s="1" dxf="1" numFmtId="4">
    <nc r="G387">
      <v>1.1499999999999999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04" sId="1" odxf="1" s="1" dxf="1" numFmtId="4">
    <nc r="H387">
      <v>13.55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05" sId="1" odxf="1" s="1" dxf="1" numFmtId="4">
    <nc r="I387">
      <v>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right style="medium">
          <color auto="1"/>
        </right>
      </border>
    </ndxf>
  </rcc>
  <rcc rId="206" sId="1" odxf="1" s="1" dxf="1">
    <nc r="J387">
      <v>197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right" vertical="bottom" wrapText="0" readingOrder="0"/>
    </ndxf>
  </rcc>
  <rcc rId="207" sId="1" odxf="1" s="1" dxf="1">
    <nc r="K387" t="inlineStr">
      <is>
        <t>93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 style="thin">
          <color auto="1"/>
        </right>
      </border>
    </ndxf>
  </rcc>
  <rcc rId="208" sId="1" odxf="1" dxf="1" numFmtId="4">
    <nc r="L387">
      <v>13.9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09" sId="1" odxf="1" dxf="1">
    <nc r="E388" t="inlineStr">
      <is>
        <t>Яблоко св.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210" sId="1" odxf="1" dxf="1" numFmtId="4">
    <nc r="F388">
      <v>100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211" sId="1" odxf="1" dxf="1" numFmtId="4">
    <nc r="G388">
      <v>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12" sId="1" odxf="1" dxf="1" numFmtId="4">
    <nc r="H388">
      <v>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13" sId="1" odxf="1" dxf="1" numFmtId="4">
    <nc r="I388">
      <v>20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214" sId="1" odxf="1" dxf="1" numFmtId="4">
    <nc r="J388">
      <v>94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15" sId="1" odxf="1" dxf="1">
    <nc r="K388">
      <v>112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right style="thin">
          <color auto="1"/>
        </right>
      </border>
    </ndxf>
  </rcc>
  <rcc rId="216" sId="1" odxf="1" dxf="1" numFmtId="4">
    <nc r="L388">
      <v>50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17" sId="1" odxf="1" dxf="1">
    <nc r="E396" t="inlineStr">
      <is>
        <t>Томаты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/>
      </border>
    </ndxf>
  </rcc>
  <rcc rId="218" sId="1" odxf="1" dxf="1" numFmtId="4">
    <nc r="F396">
      <v>100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top/>
      </border>
    </ndxf>
  </rcc>
  <rcc rId="219" sId="1" odxf="1" dxf="1" numFmtId="4">
    <nc r="G396">
      <v>2.5499999999999998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20" sId="1" odxf="1" dxf="1" numFmtId="4">
    <nc r="H396">
      <v>9.1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21" sId="1" odxf="1" dxf="1" numFmtId="4">
    <nc r="I396">
      <v>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222" sId="1" odxf="1" dxf="1" numFmtId="4">
    <nc r="J396">
      <v>29.5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23" sId="1" odxf="1" dxf="1">
    <nc r="K396">
      <v>27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right style="thin">
          <color auto="1"/>
        </right>
        <top/>
      </border>
    </ndxf>
  </rcc>
  <rcc rId="224" sId="1" odxf="1" dxf="1" numFmtId="4">
    <nc r="L396">
      <v>24.37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</border>
    </ndxf>
  </rcc>
  <rcc rId="225" sId="1" odxf="1" s="1" dxf="1">
    <nc r="E397" t="inlineStr">
      <is>
        <t>Суп картофельный с макаронными изделиями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readingOrder="0"/>
    </ndxf>
  </rcc>
  <rcc rId="226" sId="1" odxf="1" s="1" dxf="1">
    <nc r="F397">
      <v>250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</ndxf>
  </rcc>
  <rcc rId="227" sId="1" odxf="1" s="1" dxf="1" numFmtId="4">
    <nc r="G397">
      <v>7.85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28" sId="1" odxf="1" s="1" dxf="1" numFmtId="4">
    <nc r="H397">
      <v>3.52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29" sId="1" odxf="1" s="1" dxf="1" numFmtId="4">
    <nc r="I397">
      <v>5.07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right style="medium">
          <color auto="1"/>
        </right>
      </border>
    </ndxf>
  </rcc>
  <rcc rId="230" sId="1" odxf="1" s="1" dxf="1">
    <nc r="J397">
      <v>229.5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right" vertical="bottom" wrapText="0" readingOrder="0"/>
    </ndxf>
  </rcc>
  <rcc rId="231" sId="1" odxf="1" s="1" dxf="1">
    <nc r="K397">
      <v>133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 style="thin">
          <color auto="1"/>
        </right>
      </border>
    </ndxf>
  </rcc>
  <rcc rId="232" sId="1" odxf="1" dxf="1" numFmtId="4">
    <nc r="L397">
      <v>47.76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33" sId="1" odxf="1" s="1" dxf="1">
    <nc r="E398" t="inlineStr">
      <is>
        <t>Рыбная котлета в подливе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readingOrder="0"/>
    </ndxf>
  </rcc>
  <rcc rId="234" sId="1" odxf="1" s="1" dxf="1">
    <nc r="F398">
      <v>120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</ndxf>
  </rcc>
  <rcc rId="235" sId="1" odxf="1" s="1" dxf="1" numFmtId="4">
    <nc r="G398">
      <v>5.96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36" sId="1" odxf="1" s="1" dxf="1" numFmtId="4">
    <nc r="H398">
      <v>9.85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37" sId="1" odxf="1" s="1" dxf="1" numFmtId="4">
    <nc r="I398">
      <v>14.54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right style="medium">
          <color auto="1"/>
        </right>
      </border>
    </ndxf>
  </rcc>
  <rcc rId="238" sId="1" odxf="1" s="1" dxf="1" numFmtId="4">
    <nc r="J398">
      <v>115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39" sId="1" odxf="1" s="1" dxf="1">
    <nc r="K398">
      <v>405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 style="thin">
          <color auto="1"/>
        </right>
      </border>
    </ndxf>
  </rcc>
  <rcc rId="240" sId="1" odxf="1" dxf="1" numFmtId="4">
    <nc r="L398">
      <v>52.59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41" sId="1" odxf="1" s="1" dxf="1">
    <nc r="E399" t="inlineStr">
      <is>
        <t>Отварной рис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readingOrder="0"/>
    </ndxf>
  </rcc>
  <rcc rId="242" sId="1" odxf="1" s="1" dxf="1">
    <nc r="F399">
      <v>150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</ndxf>
  </rcc>
  <rcc rId="243" sId="1" odxf="1" s="1" dxf="1" numFmtId="4">
    <nc r="G399">
      <v>2.46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44" sId="1" odxf="1" s="1" dxf="1" numFmtId="4">
    <nc r="H399">
      <v>4.38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45" sId="1" odxf="1" s="1" dxf="1" numFmtId="4">
    <nc r="I399">
      <v>22.34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right style="medium">
          <color auto="1"/>
        </right>
      </border>
    </ndxf>
  </rcc>
  <rcc rId="246" sId="1" odxf="1" s="1" dxf="1" numFmtId="4">
    <nc r="J399">
      <v>132.5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47" sId="1" odxf="1" s="1" dxf="1">
    <nc r="K399">
      <v>237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 style="thin">
          <color auto="1"/>
        </right>
      </border>
    </ndxf>
  </rcc>
  <rcc rId="248" sId="1" odxf="1" dxf="1" numFmtId="4">
    <nc r="L399">
      <v>49.25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49" sId="1" odxf="1" s="1" dxf="1">
    <nc r="E400" t="inlineStr">
      <is>
        <t>компот из плодов или ягод сушеных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readingOrder="0"/>
    </ndxf>
  </rcc>
  <rcc rId="250" sId="1" odxf="1" s="1" dxf="1">
    <nc r="F400">
      <v>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</ndxf>
  </rcc>
  <rcc rId="251" sId="1" odxf="1" s="1" dxf="1" numFmtId="4">
    <nc r="G400">
      <v>0.53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52" sId="1" odxf="1" s="1" dxf="1" numFmtId="4">
    <nc r="H400">
      <v>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53" sId="1" odxf="1" s="1" dxf="1" numFmtId="4">
    <nc r="I400">
      <v>20.100000000000001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right style="medium">
          <color auto="1"/>
        </right>
      </border>
    </ndxf>
  </rcc>
  <rcc rId="254" sId="1" odxf="1" s="1" dxf="1" numFmtId="4">
    <nc r="J400">
      <v>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55" sId="1" odxf="1" s="1" dxf="1">
    <nc r="K400">
      <v>512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 style="thin">
          <color auto="1"/>
        </right>
      </border>
    </ndxf>
  </rcc>
  <rcc rId="256" sId="1" odxf="1" dxf="1" numFmtId="4">
    <nc r="L400">
      <v>11.08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57" sId="1" odxf="1" s="1" dxf="1">
    <nc r="E401" t="inlineStr">
      <is>
        <t>Хлеб пшеничный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readingOrder="0"/>
    </ndxf>
  </rcc>
  <rcc rId="258" sId="1" odxf="1" s="1" dxf="1">
    <nc r="F401" t="inlineStr">
      <is>
        <t>100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</ndxf>
  </rcc>
  <rcc rId="259" sId="1" odxf="1" s="1" dxf="1" numFmtId="4">
    <nc r="G401">
      <v>7.6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60" sId="1" odxf="1" s="1" dxf="1" numFmtId="4">
    <nc r="H401">
      <v>0.8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61" sId="1" odxf="1" s="1" dxf="1" numFmtId="4">
    <nc r="I401">
      <v>49.2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  <border outline="0">
        <right style="medium">
          <color auto="1"/>
        </right>
      </border>
    </ndxf>
  </rcc>
  <rcc rId="262" sId="1" odxf="1" s="1" dxf="1" numFmtId="4">
    <nc r="J401">
      <v>235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numFmt numFmtId="2" formatCode="0.00"/>
      <fill>
        <patternFill patternType="none">
          <bgColor indexed="65"/>
        </patternFill>
      </fill>
      <alignment horizontal="right" vertical="bottom" wrapText="0" readingOrder="0"/>
    </ndxf>
  </rcc>
  <rcc rId="263" sId="1" odxf="1" s="1" dxf="1">
    <nc r="K401" t="inlineStr">
      <is>
        <t>108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  <protection locked="0" hidden="0"/>
    </odxf>
    <n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right style="thin">
          <color auto="1"/>
        </right>
      </border>
    </ndxf>
  </rcc>
  <rcc rId="264" sId="1" odxf="1" dxf="1" numFmtId="4">
    <nc r="L401">
      <v>11.6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265" sId="1" odxf="1" dxf="1">
    <nc r="E406" t="inlineStr">
      <is>
        <t>Бутерброд с сыром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bottom/>
      </border>
    </ndxf>
  </rcc>
  <rcc rId="266" sId="1" odxf="1" dxf="1" numFmtId="4">
    <nc r="F406">
      <v>100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bottom/>
      </border>
    </ndxf>
  </rcc>
  <rcc rId="267" sId="1" odxf="1" dxf="1" numFmtId="4">
    <nc r="G406">
      <v>7.6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68" sId="1" odxf="1" dxf="1" numFmtId="4">
    <nc r="H406">
      <v>7.9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69" sId="1" odxf="1" dxf="1" numFmtId="4">
    <nc r="I406">
      <v>18.5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270" sId="1" odxf="1" dxf="1" numFmtId="4">
    <nc r="J406">
      <v>175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71" sId="1" odxf="1" dxf="1">
    <nc r="K406">
      <v>90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right style="thin">
          <color auto="1"/>
        </right>
        <bottom/>
      </border>
    </ndxf>
  </rcc>
  <rcc rId="272" sId="1" odxf="1" dxf="1" numFmtId="4">
    <nc r="L406">
      <v>17.100000000000001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73" sId="1" odxf="1" dxf="1">
    <nc r="E407" t="inlineStr">
      <is>
        <t>Чай с сахаром, вареньем, медом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bottom/>
      </border>
    </ndxf>
  </rcc>
  <rcc rId="274" sId="1" odxf="1" dxf="1" numFmtId="4">
    <nc r="F407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bottom/>
      </border>
    </ndxf>
  </rcc>
  <rcc rId="275" sId="1" odxf="1" dxf="1" numFmtId="4">
    <nc r="G407">
      <v>0.1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76" sId="1" odxf="1" dxf="1" numFmtId="4">
    <nc r="H407">
      <v>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77" sId="1" odxf="1" dxf="1" numFmtId="4">
    <nc r="I407">
      <v>15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indexed="64"/>
        </right>
        <top/>
        <bottom/>
      </border>
    </ndxf>
  </rcc>
  <rcc rId="278" sId="1" odxf="1" dxf="1" numFmtId="4">
    <nc r="J407">
      <v>60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279" sId="1" odxf="1" dxf="1">
    <nc r="K407">
      <v>493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right style="thin">
          <color auto="1"/>
        </right>
        <bottom/>
      </border>
    </ndxf>
  </rcc>
  <rcc rId="280" sId="1" odxf="1" dxf="1" numFmtId="4">
    <nc r="L407">
      <v>4.4000000000000004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1" odxf="1" dxf="1">
    <nc r="E300" t="inlineStr">
      <is>
        <t>Каша молочная пшенная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2" sId="1" odxf="1" dxf="1" numFmtId="4">
    <nc r="F300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3" sId="1" odxf="1" dxf="1" numFmtId="4">
    <nc r="G300">
      <v>14.85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4" sId="1" odxf="1" dxf="1" numFmtId="4">
    <nc r="H300">
      <v>3.35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5" sId="1" odxf="1" dxf="1" numFmtId="4">
    <nc r="I300">
      <v>45.73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6" sId="1" odxf="1" dxf="1" numFmtId="4">
    <nc r="J300">
      <v>123.8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7" sId="1" odxf="1" dxf="1">
    <nc r="K300">
      <v>267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8" sId="1" odxf="1" dxf="1" numFmtId="4">
    <nc r="L300">
      <v>97.98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9" sId="1" odxf="1" dxf="1">
    <nc r="E302" t="inlineStr">
      <is>
        <t>Кофейный напиток с молоком (1-й вариант)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10" sId="1" odxf="1" dxf="1">
    <nc r="F302">
      <v>200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</ndxf>
  </rcc>
  <rcc rId="11" sId="1" odxf="1" dxf="1">
    <nc r="G302">
      <v>0.2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right" wrapText="0" readingOrder="0"/>
    </ndxf>
  </rcc>
  <rcc rId="12" sId="1" odxf="1" dxf="1">
    <nc r="H302">
      <v>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right" wrapText="0" readingOrder="0"/>
    </ndxf>
  </rcc>
  <rcc rId="13" sId="1" odxf="1" dxf="1">
    <nc r="I302">
      <v>15.02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right" wrapText="0" readingOrder="0"/>
    </ndxf>
  </rcc>
  <rcc rId="14" sId="1" odxf="1" dxf="1">
    <nc r="J302">
      <v>58.7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right" wrapText="0" readingOrder="0"/>
    </ndxf>
  </rcc>
  <rcc rId="15" sId="1" odxf="1" dxf="1">
    <nc r="K302">
      <v>500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6" sId="1" odxf="1" dxf="1">
    <nc r="L302">
      <v>15.2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right" wrapText="0" readingOrder="0"/>
    </ndxf>
  </rcc>
  <rcc rId="17" sId="1" odxf="1" dxf="1">
    <nc r="E303" t="inlineStr">
      <is>
        <t>Бутерброды с маслом (1-й вариант)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18" sId="1" odxf="1" dxf="1" numFmtId="4">
    <nc r="F303">
      <v>80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top/>
        <bottom/>
      </border>
    </ndxf>
  </rcc>
  <rcc rId="19" sId="1" odxf="1" dxf="1" numFmtId="4">
    <nc r="G303">
      <v>3.2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  <bottom/>
      </border>
    </ndxf>
  </rcc>
  <rcc rId="20" sId="1" odxf="1" dxf="1" numFmtId="4">
    <nc r="H303">
      <v>14.4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  <bottom/>
      </border>
    </ndxf>
  </rcc>
  <rcc rId="21" sId="1" odxf="1" dxf="1" numFmtId="4">
    <nc r="I303">
      <v>20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  <bottom/>
      </border>
    </ndxf>
  </rcc>
  <rcc rId="22" sId="1" odxf="1" dxf="1" numFmtId="4">
    <nc r="J303">
      <v>370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  <bottom/>
      </border>
    </ndxf>
  </rcc>
  <rcc rId="23" sId="1" odxf="1" dxf="1">
    <nc r="K303">
      <v>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24" sId="1" odxf="1" dxf="1" numFmtId="4">
    <nc r="L303">
      <v>61.47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  <bottom/>
      </border>
    </ndxf>
  </rcc>
  <rcc rId="25" sId="1" odxf="1" dxf="1">
    <nc r="E312" t="inlineStr">
      <is>
        <t>Салат из зеленого горошка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/>
      </border>
    </ndxf>
  </rcc>
  <rcc rId="26" sId="1" odxf="1" dxf="1" numFmtId="4">
    <nc r="F312">
      <v>100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top/>
      </border>
    </ndxf>
  </rcc>
  <rcc rId="27" sId="1" odxf="1" dxf="1" numFmtId="4">
    <nc r="G312">
      <v>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</border>
    </ndxf>
  </rcc>
  <rcc rId="28" sId="1" odxf="1" dxf="1" numFmtId="4">
    <nc r="H312">
      <v>10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</border>
    </ndxf>
  </rcc>
  <rcc rId="29" sId="1" odxf="1" dxf="1" numFmtId="4">
    <nc r="I312">
      <v>16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indexed="64"/>
        </right>
        <top/>
      </border>
    </ndxf>
  </rcc>
  <rcc rId="30" sId="1" odxf="1" dxf="1" numFmtId="4">
    <nc r="J312">
      <v>109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</border>
    </ndxf>
  </rcc>
  <rcc rId="31" sId="1" odxf="1" dxf="1">
    <nc r="K312">
      <v>1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  <top/>
      </border>
    </ndxf>
  </rcc>
  <rcc rId="32" sId="1" odxf="1" dxf="1" numFmtId="4">
    <nc r="L312">
      <v>24.37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</border>
    </ndxf>
  </rcc>
  <rcc rId="33" sId="1" odxf="1" dxf="1">
    <nc r="E313" t="inlineStr">
      <is>
        <t>Свекольник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/>
      </border>
    </ndxf>
  </rcc>
  <rcc rId="34" sId="1" odxf="1" dxf="1" numFmtId="4">
    <nc r="F313">
      <v>250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35" sId="1" odxf="1" dxf="1" numFmtId="4">
    <nc r="G313">
      <v>2.37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36" sId="1" odxf="1" dxf="1" numFmtId="4">
    <nc r="H313">
      <v>5.07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37" sId="1" odxf="1" dxf="1" numFmtId="4">
    <nc r="I313">
      <v>16.399999999999999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38" sId="1" odxf="1" dxf="1" numFmtId="4">
    <nc r="J313">
      <v>120.5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39" sId="1" odxf="1" dxf="1">
    <nc r="K313">
      <v>158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40" sId="1" odxf="1" dxf="1" numFmtId="4">
    <nc r="L313">
      <v>49.7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41" sId="1" odxf="1" dxf="1">
    <nc r="E314" t="inlineStr">
      <is>
        <t>Мясная котлета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42" sId="1" odxf="1" dxf="1" numFmtId="4">
    <nc r="F314">
      <v>80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43" sId="1" odxf="1" dxf="1" numFmtId="4">
    <nc r="G314">
      <v>12.52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44" sId="1" odxf="1" dxf="1" numFmtId="4">
    <nc r="H314">
      <v>7.2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45" sId="1" odxf="1" dxf="1" numFmtId="4">
    <nc r="I314">
      <v>13.11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46" sId="1" odxf="1" dxf="1" numFmtId="4">
    <nc r="J314">
      <v>129.1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47" sId="1" odxf="1" dxf="1">
    <nc r="K314">
      <v>336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48" sId="1" odxf="1" dxf="1" numFmtId="4">
    <nc r="L314">
      <v>69.430000000000007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49" sId="1" odxf="1" dxf="1">
    <nc r="E315" t="inlineStr">
      <is>
        <t>Каша рассыпчатая (гречневая)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50" sId="1" odxf="1" dxf="1" numFmtId="4">
    <nc r="F315">
      <v>150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51" sId="1" odxf="1" dxf="1" numFmtId="4">
    <nc r="G315">
      <v>2.46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52" sId="1" odxf="1" dxf="1" numFmtId="4">
    <nc r="H315">
      <v>4.38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53" sId="1" odxf="1" dxf="1" numFmtId="4">
    <nc r="I315">
      <v>22.34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54" sId="1" odxf="1" dxf="1" numFmtId="4">
    <nc r="J315">
      <v>136.4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55" sId="1" odxf="1" dxf="1">
    <nc r="K315">
      <v>237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56" sId="1" odxf="1" dxf="1" numFmtId="4">
    <nc r="L315">
      <v>30.38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57" sId="1" odxf="1" dxf="1">
    <nc r="E316" t="inlineStr">
      <is>
        <t>Компот из сухофруктов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58" sId="1" odxf="1" dxf="1" numFmtId="4">
    <nc r="F316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59" sId="1" odxf="1" dxf="1" numFmtId="4">
    <nc r="G316">
      <v>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60" sId="1" odxf="1" dxf="1" numFmtId="4">
    <nc r="H316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61" sId="1" odxf="1" dxf="1" numFmtId="4">
    <nc r="I316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62" sId="1" odxf="1" dxf="1" numFmtId="4">
    <nc r="J316">
      <v>92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63" sId="1" odxf="1" dxf="1">
    <nc r="K316">
      <v>112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64" sId="1" odxf="1" dxf="1" numFmtId="4">
    <nc r="L316">
      <v>11.08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65" sId="1" odxf="1" dxf="1">
    <nc r="E317" t="inlineStr">
      <is>
        <t>Хлеб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66" sId="1" odxf="1" dxf="1" numFmtId="4">
    <nc r="F317">
      <v>100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67" sId="1" odxf="1" dxf="1" numFmtId="4">
    <nc r="G317">
      <v>7.6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68" sId="1" odxf="1" dxf="1" numFmtId="4">
    <nc r="H317">
      <v>0.8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69" sId="1" odxf="1" dxf="1" numFmtId="4">
    <nc r="I317">
      <v>49.2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70" sId="1" odxf="1" dxf="1" numFmtId="4">
    <nc r="J317">
      <v>235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71" sId="1" odxf="1" dxf="1">
    <nc r="K317">
      <v>108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72" sId="1" odxf="1" dxf="1" numFmtId="4">
    <nc r="L317">
      <v>11.72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73" sId="1" odxf="1" dxf="1">
    <nc r="E322" t="inlineStr">
      <is>
        <t>Бутерброды с маслом (1-й вариант)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fmt sheetId="1" sqref="F32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</dxf>
  </rfmt>
  <rcc rId="74" sId="1" odxf="1" dxf="1" numFmtId="4">
    <nc r="G322">
      <v>3.2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75" sId="1" odxf="1" dxf="1" numFmtId="4">
    <nc r="H322">
      <v>3.4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76" sId="1" odxf="1" dxf="1" numFmtId="4">
    <nc r="I322">
      <v>20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77" sId="1" odxf="1" dxf="1" numFmtId="4">
    <nc r="J322">
      <v>359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78" sId="1" odxf="1" dxf="1">
    <nc r="K322">
      <v>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79" sId="1" odxf="1" dxf="1" numFmtId="4">
    <nc r="L322">
      <v>6.42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80" sId="1" odxf="1" dxf="1">
    <nc r="E323" t="inlineStr">
      <is>
        <t>чай с сахаром, варенье, медом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81" sId="1" odxf="1" dxf="1" numFmtId="4">
    <nc r="F323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horizontal="left" wrapText="0" readingOrder="0"/>
    </ndxf>
  </rcc>
  <rcc rId="82" sId="1" odxf="1" dxf="1" numFmtId="4">
    <nc r="G323">
      <v>0.1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83" sId="1" odxf="1" dxf="1" numFmtId="4">
    <nc r="H323">
      <v>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84" sId="1" odxf="1" dxf="1" numFmtId="4">
    <nc r="I323">
      <v>15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85" sId="1" odxf="1" dxf="1" numFmtId="4">
    <nc r="J323">
      <v>60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86" sId="1" odxf="1" dxf="1">
    <nc r="K323">
      <v>493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87" sId="1" odxf="1" dxf="1" numFmtId="4">
    <nc r="L323">
      <v>22.46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/>
      </border>
    </ndxf>
  </rcc>
  <rcc rId="88" sId="1">
    <nc r="F322">
      <v>100</v>
    </nc>
  </rcc>
  <rcc rId="89" sId="1" odxf="1" dxf="1">
    <nc r="E342" t="inlineStr">
      <is>
        <t>каша молочная гречневая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90" sId="1" odxf="1" dxf="1" numFmtId="4">
    <nc r="F342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91" sId="1" odxf="1" dxf="1" numFmtId="4">
    <nc r="G342">
      <v>15.85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92" sId="1" odxf="1" dxf="1" numFmtId="4">
    <nc r="H342">
      <v>4.45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93" sId="1" odxf="1" dxf="1" numFmtId="4">
    <nc r="I342">
      <v>112.5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94" sId="1" odxf="1" dxf="1" numFmtId="4">
    <nc r="J342">
      <v>133.4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95" sId="1" odxf="1" dxf="1">
    <nc r="K342">
      <v>267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96" sId="1" odxf="1" dxf="1">
    <nc r="E344" t="inlineStr">
      <is>
        <t>чай с сахаром, варенье, медом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97" sId="1" odxf="1" dxf="1" numFmtId="4">
    <nc r="F344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98" sId="1" odxf="1" dxf="1" numFmtId="4">
    <nc r="G344">
      <v>0.1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99" sId="1" odxf="1" dxf="1" numFmtId="4">
    <nc r="H344">
      <v>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00" sId="1" odxf="1" dxf="1" numFmtId="4">
    <nc r="I344">
      <v>15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01" sId="1" odxf="1" dxf="1" numFmtId="4">
    <nc r="J344">
      <v>60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02" sId="1" odxf="1" dxf="1">
    <nc r="K344">
      <v>493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03" sId="1" odxf="1" dxf="1" numFmtId="4">
    <nc r="L344">
      <v>7.66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04" sId="1" odxf="1" dxf="1">
    <nc r="E345" t="inlineStr">
      <is>
        <t>Бутерброды с маслом (1-й вариант)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105" sId="1" odxf="1" dxf="1">
    <nc r="F345">
      <v>80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</ndxf>
  </rcc>
  <rcc rId="106" sId="1" odxf="1" dxf="1" numFmtId="4">
    <nc r="G345">
      <v>3.2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07" sId="1" odxf="1" dxf="1" numFmtId="4">
    <nc r="H345">
      <v>3.4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08" sId="1" odxf="1" dxf="1" numFmtId="4">
    <nc r="I345">
      <v>112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09" sId="1" odxf="1" dxf="1" numFmtId="4">
    <nc r="J345">
      <v>394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10" sId="1" odxf="1" dxf="1">
    <nc r="K345">
      <v>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11" sId="1" odxf="1" dxf="1" numFmtId="4">
    <nc r="L345">
      <v>46.34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12" sId="1" odxf="1" dxf="1" numFmtId="4">
    <nc r="L342">
      <v>87.6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13" sId="1" odxf="1" dxf="1">
    <nc r="E354" t="inlineStr">
      <is>
        <t>Винегрет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/>
      </border>
    </ndxf>
  </rcc>
  <rcc rId="114" sId="1" odxf="1" dxf="1" numFmtId="4">
    <nc r="F354">
      <v>100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top/>
      </border>
    </ndxf>
  </rcc>
  <rcc rId="115" sId="1" odxf="1" dxf="1" numFmtId="4">
    <nc r="G354">
      <v>2.6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16" sId="1" odxf="1" dxf="1" numFmtId="4">
    <nc r="H354">
      <v>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17" sId="1" odxf="1" dxf="1" numFmtId="4">
    <nc r="I354">
      <v>3.9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18" sId="1" odxf="1" dxf="1" numFmtId="4">
    <nc r="J354">
      <v>24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19" sId="1" odxf="1" dxf="1">
    <nc r="K354">
      <v>5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  <top/>
      </border>
    </ndxf>
  </rcc>
  <rcc rId="120" sId="1" odxf="1" dxf="1" numFmtId="4">
    <nc r="L354">
      <v>29.71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/>
      </border>
    </ndxf>
  </rcc>
  <rcc rId="121" sId="1" odxf="1" dxf="1">
    <nc r="E355" t="inlineStr">
      <is>
        <t>Щи с картофелем и квашенной капусты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top style="thin">
          <color auto="1"/>
        </top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/>
      </border>
    </ndxf>
  </rcc>
  <rcc rId="122" sId="1" odxf="1" dxf="1" numFmtId="4">
    <nc r="F355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123" sId="1" odxf="1" dxf="1" numFmtId="4">
    <nc r="G355">
      <v>4.9400000000000004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24" sId="1" odxf="1" dxf="1" numFmtId="4">
    <nc r="H355">
      <v>5.52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25" sId="1" odxf="1" dxf="1" numFmtId="4">
    <nc r="I355">
      <v>14.23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26" sId="1" odxf="1" dxf="1" numFmtId="4">
    <nc r="J355">
      <v>131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27" sId="1" odxf="1" dxf="1">
    <nc r="K355">
      <v>153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28" sId="1" odxf="1" dxf="1" numFmtId="4">
    <nc r="L355">
      <v>28.9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29" sId="1" odxf="1" dxf="1">
    <nc r="E356" t="inlineStr">
      <is>
        <t>Окорочка в соусе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130" sId="1" odxf="1" dxf="1" numFmtId="4">
    <nc r="F356">
      <v>120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131" sId="1" odxf="1" dxf="1" numFmtId="4">
    <nc r="G356">
      <v>4.67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32" sId="1" odxf="1" dxf="1" numFmtId="4">
    <nc r="H356">
      <v>14.23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33" sId="1" odxf="1" dxf="1" numFmtId="4">
    <nc r="I356">
      <v>13.67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34" sId="1" odxf="1" dxf="1" numFmtId="4">
    <nc r="J356">
      <v>217.3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35" sId="1" odxf="1" dxf="1">
    <nc r="K356">
      <v>398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36" sId="1" odxf="1" dxf="1" numFmtId="4">
    <nc r="L356">
      <v>62.84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37" sId="1" odxf="1" dxf="1">
    <nc r="E357" t="inlineStr">
      <is>
        <t>Каша рассыпчатая (перловая)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138" sId="1" odxf="1" dxf="1" numFmtId="4">
    <nc r="F357">
      <v>150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139" sId="1" odxf="1" dxf="1" numFmtId="4">
    <nc r="G357">
      <v>6.14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40" sId="1" odxf="1" dxf="1" numFmtId="4">
    <nc r="H357">
      <v>1.9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41" sId="1" odxf="1" dxf="1" numFmtId="4">
    <nc r="I357">
      <v>36.049999999999997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42" sId="1" odxf="1" dxf="1" numFmtId="4">
    <nc r="J357">
      <v>123.2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43" sId="1" odxf="1" dxf="1">
    <nc r="K357">
      <v>291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44" sId="1" odxf="1" dxf="1" numFmtId="4">
    <nc r="L357">
      <v>33.299999999999997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45" sId="1" odxf="1" dxf="1">
    <nc r="E358" t="inlineStr">
      <is>
        <t>компот из сухофруктов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146" sId="1" odxf="1" dxf="1" numFmtId="4">
    <nc r="F358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147" sId="1" odxf="1" dxf="1" numFmtId="4">
    <nc r="G358">
      <v>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48" sId="1" odxf="1" dxf="1" numFmtId="4">
    <nc r="H358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49" sId="1" odxf="1" dxf="1" numFmtId="4">
    <nc r="I358">
      <v>0.2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50" sId="1" odxf="1" dxf="1" numFmtId="4">
    <nc r="J358">
      <v>92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51" sId="1" odxf="1" dxf="1">
    <nc r="K358">
      <v>518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52" sId="1" odxf="1" dxf="1" numFmtId="4">
    <nc r="L358">
      <v>12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53" sId="1" odxf="1" dxf="1">
    <nc r="E359" t="inlineStr">
      <is>
        <t>Хлеб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bottom style="medium">
          <color auto="1"/>
        </bottom>
      </border>
    </ndxf>
  </rcc>
  <rcc rId="154" sId="1" odxf="1" dxf="1" numFmtId="4">
    <nc r="F359">
      <v>100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bottom style="medium">
          <color auto="1"/>
        </bottom>
      </border>
    </ndxf>
  </rcc>
  <rcc rId="155" sId="1" odxf="1" dxf="1" numFmtId="4">
    <nc r="G359">
      <v>7.6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56" sId="1" odxf="1" dxf="1" numFmtId="4">
    <nc r="H359">
      <v>0.8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57" sId="1" odxf="1" dxf="1" numFmtId="4">
    <nc r="I359">
      <v>49.2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  <bottom style="medium">
          <color auto="1"/>
        </bottom>
      </border>
    </ndxf>
  </rcc>
  <rcc rId="158" sId="1" odxf="1" dxf="1" numFmtId="4">
    <nc r="J359">
      <v>235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59" sId="1" odxf="1" dxf="1">
    <nc r="K359">
      <v>108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  <bottom style="medium">
          <color auto="1"/>
        </bottom>
      </border>
    </ndxf>
  </rcc>
  <rcc rId="160" sId="1" odxf="1" dxf="1" numFmtId="4">
    <nc r="L359">
      <v>29.9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61" sId="1" odxf="1" dxf="1">
    <nc r="E364" t="inlineStr">
      <is>
        <t>Бутерброды с маслом (1-й вариант)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bottom style="medium">
          <color auto="1"/>
        </bottom>
      </border>
    </ndxf>
  </rcc>
  <rcc rId="162" sId="1" odxf="1" dxf="1">
    <nc r="F364">
      <v>80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wrapText="0" readingOrder="0"/>
      <border outline="0">
        <bottom style="medium">
          <color auto="1"/>
        </bottom>
      </border>
    </ndxf>
  </rcc>
  <rcc rId="163" sId="1" odxf="1" dxf="1" numFmtId="4">
    <nc r="G364">
      <v>3.2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64" sId="1" odxf="1" dxf="1" numFmtId="4">
    <nc r="H364">
      <v>5.4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65" sId="1" odxf="1" dxf="1" numFmtId="4">
    <nc r="I364">
      <v>18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  <bottom style="medium">
          <color auto="1"/>
        </bottom>
      </border>
    </ndxf>
  </rcc>
  <rcc rId="166" sId="1" odxf="1" dxf="1" numFmtId="4">
    <nc r="J364">
      <v>182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67" sId="1" odxf="1" dxf="1">
    <nc r="K364">
      <v>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  <bottom style="medium">
          <color auto="1"/>
        </bottom>
      </border>
    </ndxf>
  </rcc>
  <rcc rId="168" sId="1" odxf="1" dxf="1" numFmtId="4">
    <nc r="L364">
      <v>11.34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bottom style="thin">
          <color auto="1"/>
        </bottom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bottom style="medium">
          <color auto="1"/>
        </bottom>
      </border>
    </ndxf>
  </rcc>
  <rcc rId="169" sId="1" odxf="1" dxf="1">
    <nc r="E365" t="inlineStr">
      <is>
        <t>чай с сахаром, варенье, медом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</ndxf>
  </rcc>
  <rcc rId="170" sId="1" odxf="1" dxf="1" numFmtId="4">
    <nc r="F365">
      <v>200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</ndxf>
  </rcc>
  <rcc rId="171" sId="1" odxf="1" dxf="1" numFmtId="4">
    <nc r="G365">
      <v>0.1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72" sId="1" odxf="1" dxf="1" numFmtId="4">
    <nc r="H365">
      <v>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73" sId="1" odxf="1" dxf="1" numFmtId="4">
    <nc r="I365">
      <v>15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</border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</border>
    </ndxf>
  </rcc>
  <rcc rId="174" sId="1" odxf="1" dxf="1" numFmtId="4">
    <nc r="J365">
      <v>30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75" sId="1" odxf="1" dxf="1">
    <nc r="K365">
      <v>493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</border>
    </ndxf>
  </rcc>
  <rcc rId="176" sId="1" odxf="1" dxf="1" numFmtId="4">
    <nc r="L365">
      <v>5.9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</odxf>
    <ndxf>
      <font>
        <sz val="11"/>
        <color theme="1"/>
        <name val="Calibri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</ndxf>
  </rcc>
  <rcc rId="177" sId="1" odxf="1" dxf="1">
    <nc r="E366" t="inlineStr">
      <is>
        <t>Повидло</t>
      </is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 style="medium">
          <color auto="1"/>
        </top>
        <bottom/>
      </border>
    </ndxf>
  </rcc>
  <rcc rId="178" sId="1" odxf="1" dxf="1" numFmtId="4">
    <nc r="F366">
      <v>40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wrapText="1" readingOrder="0"/>
      <border outline="0"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numFmt numFmtId="1" formatCode="0"/>
      <fill>
        <patternFill patternType="none">
          <bgColor indexed="65"/>
        </patternFill>
      </fill>
      <alignment wrapText="0" readingOrder="0"/>
      <border outline="0">
        <top style="medium">
          <color auto="1"/>
        </top>
        <bottom/>
      </border>
    </ndxf>
  </rcc>
  <rcc rId="179" sId="1" odxf="1" dxf="1" numFmtId="4">
    <nc r="G366">
      <v>4.4000000000000004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 style="medium">
          <color auto="1"/>
        </top>
        <bottom/>
      </border>
    </ndxf>
  </rcc>
  <rcc rId="180" sId="1" odxf="1" dxf="1" numFmtId="4">
    <nc r="H366">
      <v>2.5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 style="medium">
          <color auto="1"/>
        </top>
        <bottom/>
      </border>
    </ndxf>
  </rcc>
  <rcc rId="181" sId="1" odxf="1" dxf="1" numFmtId="4">
    <nc r="I366">
      <v>0.5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right style="thin">
          <color auto="1"/>
        </right>
        <top style="thin">
          <color auto="1"/>
        </top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right style="medium">
          <color auto="1"/>
        </right>
        <top style="medium">
          <color auto="1"/>
        </top>
      </border>
    </ndxf>
  </rcc>
  <rcc rId="182" sId="1" odxf="1" dxf="1" numFmtId="4">
    <nc r="J366">
      <v>23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 style="medium">
          <color auto="1"/>
        </top>
        <bottom/>
      </border>
    </ndxf>
  </rcc>
  <rcc rId="183" sId="1" odxf="1" dxf="1">
    <nc r="K366">
      <v>300</v>
    </nc>
    <odxf>
      <font>
        <sz val="10"/>
        <name val="Arial"/>
        <scheme val="none"/>
      </font>
      <fill>
        <patternFill patternType="solid">
          <bgColor theme="7" tint="0.79998168889431442"/>
        </patternFill>
      </fill>
      <alignment horizontal="center" wrapText="1" readingOrder="0"/>
      <border outline="0">
        <right style="medium">
          <color auto="1"/>
        </right>
        <top style="thin">
          <color auto="1"/>
        </top>
        <bottom style="thin">
          <color auto="1"/>
        </bottom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left" wrapText="0" readingOrder="0"/>
      <border outline="0">
        <right style="thin">
          <color auto="1"/>
        </right>
        <top style="medium">
          <color auto="1"/>
        </top>
        <bottom/>
      </border>
    </ndxf>
  </rcc>
  <rcc rId="184" sId="1" odxf="1" dxf="1" numFmtId="4">
    <nc r="L366">
      <v>13</v>
    </nc>
    <odxf>
      <font>
        <sz val="10"/>
        <name val="Arial"/>
        <scheme val="none"/>
      </font>
      <numFmt numFmtId="0" formatCode="General"/>
      <fill>
        <patternFill patternType="solid">
          <bgColor theme="7" tint="0.79998168889431442"/>
        </patternFill>
      </fill>
      <alignment horizontal="center" wrapText="1" readingOrder="0"/>
      <border outline="0">
        <top style="thin">
          <color auto="1"/>
        </top>
        <bottom style="thin">
          <color auto="1"/>
        </bottom>
      </border>
    </odxf>
    <ndxf>
      <font>
        <sz val="10"/>
        <name val="Arial"/>
        <scheme val="minor"/>
      </font>
      <numFmt numFmtId="2" formatCode="0.00"/>
      <fill>
        <patternFill patternType="none">
          <bgColor indexed="65"/>
        </patternFill>
      </fill>
      <alignment horizontal="right" wrapText="0" readingOrder="0"/>
      <border outline="0">
        <top style="medium">
          <color auto="1"/>
        </top>
        <bottom/>
      </border>
    </ndxf>
  </rcc>
  <rcv guid="{8D635FEC-8D7A-4E12-B3EA-AE6950E4F0CC}" action="delete"/>
  <rcv guid="{8D635FEC-8D7A-4E12-B3EA-AE6950E4F0CC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8D635FEC-8D7A-4E12-B3EA-AE6950E4F0CC}" action="delete"/>
  <rcv guid="{8D635FEC-8D7A-4E12-B3EA-AE6950E4F0CC}" action="add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v guid="{8D635FEC-8D7A-4E12-B3EA-AE6950E4F0CC}" action="delete"/>
  <rcv guid="{8D635FEC-8D7A-4E12-B3EA-AE6950E4F0C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1">
    <nc r="C1" t="inlineStr">
      <is>
        <t>МБОУ "СОШ села Лорино"</t>
      </is>
    </nc>
  </rcc>
  <rcc rId="282" sId="1">
    <nc r="H1" t="inlineStr">
      <is>
        <t>Директор</t>
      </is>
    </nc>
  </rcc>
  <rcc rId="283" sId="1">
    <nc r="H2" t="inlineStr">
      <is>
        <t>Селимов</t>
      </is>
    </nc>
  </rcc>
  <rcc rId="284" sId="1" numFmtId="4">
    <nc r="H3">
      <v>1</v>
    </nc>
  </rcc>
  <rcc rId="285" sId="1" numFmtId="4">
    <nc r="I3">
      <v>9</v>
    </nc>
  </rcc>
  <rcv guid="{3D1FC138-225A-4F5A-91DA-9695252878F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31" t="s">
        <v>120</v>
      </c>
      <c r="D1" s="232"/>
      <c r="E1" s="232"/>
      <c r="F1" s="13" t="s">
        <v>16</v>
      </c>
      <c r="G1" s="2" t="s">
        <v>17</v>
      </c>
      <c r="H1" s="233" t="s">
        <v>121</v>
      </c>
      <c r="I1" s="233"/>
      <c r="J1" s="233"/>
      <c r="K1" s="233"/>
    </row>
    <row r="2" spans="1:12" ht="18" x14ac:dyDescent="0.2">
      <c r="A2" s="43" t="s">
        <v>6</v>
      </c>
      <c r="C2" s="2"/>
      <c r="G2" s="2" t="s">
        <v>18</v>
      </c>
      <c r="H2" s="233" t="s">
        <v>122</v>
      </c>
      <c r="I2" s="233"/>
      <c r="J2" s="233"/>
      <c r="K2" s="23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8" t="s">
        <v>45</v>
      </c>
      <c r="F6" s="59">
        <v>200</v>
      </c>
      <c r="G6" s="60">
        <v>15.45</v>
      </c>
      <c r="H6" s="60">
        <v>7.95</v>
      </c>
      <c r="I6" s="61">
        <v>38.93</v>
      </c>
      <c r="J6" s="62">
        <v>230.74</v>
      </c>
      <c r="K6" s="63">
        <v>250</v>
      </c>
      <c r="L6" s="64">
        <v>39.659999999999997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65" t="s">
        <v>46</v>
      </c>
      <c r="F8" s="66">
        <v>200</v>
      </c>
      <c r="G8" s="67">
        <v>0.2</v>
      </c>
      <c r="H8" s="67">
        <v>0</v>
      </c>
      <c r="I8" s="68">
        <v>15.02</v>
      </c>
      <c r="J8" s="69">
        <v>58.76</v>
      </c>
      <c r="K8" s="70">
        <v>493</v>
      </c>
      <c r="L8" s="71">
        <v>15.4</v>
      </c>
    </row>
    <row r="9" spans="1:12" ht="15" x14ac:dyDescent="0.25">
      <c r="A9" s="25"/>
      <c r="B9" s="16"/>
      <c r="C9" s="11"/>
      <c r="D9" s="7" t="s">
        <v>23</v>
      </c>
      <c r="E9" s="65" t="s">
        <v>47</v>
      </c>
      <c r="F9" s="66">
        <v>50</v>
      </c>
      <c r="G9" s="67">
        <v>3.2</v>
      </c>
      <c r="H9" s="67">
        <v>11.4</v>
      </c>
      <c r="I9" s="68">
        <v>20</v>
      </c>
      <c r="J9" s="69">
        <v>251</v>
      </c>
      <c r="K9" s="70">
        <v>93</v>
      </c>
      <c r="L9" s="71">
        <v>91.59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450</v>
      </c>
      <c r="G13" s="21">
        <f t="shared" ref="G13:J13" si="0">SUM(G6:G12)</f>
        <v>18.849999999999998</v>
      </c>
      <c r="H13" s="21">
        <f t="shared" si="0"/>
        <v>19.350000000000001</v>
      </c>
      <c r="I13" s="21">
        <f t="shared" si="0"/>
        <v>73.95</v>
      </c>
      <c r="J13" s="21">
        <f t="shared" si="0"/>
        <v>540.5</v>
      </c>
      <c r="K13" s="27"/>
      <c r="L13" s="21">
        <f t="shared" ref="L13" si="1">SUM(L6:L12)</f>
        <v>146.65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72" t="s">
        <v>48</v>
      </c>
      <c r="F18" s="73">
        <v>100</v>
      </c>
      <c r="G18" s="71">
        <v>0.7</v>
      </c>
      <c r="H18" s="71">
        <v>5.0999999999999996</v>
      </c>
      <c r="I18" s="74">
        <v>3.6</v>
      </c>
      <c r="J18" s="71">
        <v>34</v>
      </c>
      <c r="K18" s="75">
        <v>3</v>
      </c>
      <c r="L18" s="64">
        <v>26.64</v>
      </c>
    </row>
    <row r="19" spans="1:12" ht="15" x14ac:dyDescent="0.25">
      <c r="A19" s="25"/>
      <c r="B19" s="16"/>
      <c r="C19" s="11"/>
      <c r="D19" s="7" t="s">
        <v>28</v>
      </c>
      <c r="E19" s="76" t="s">
        <v>49</v>
      </c>
      <c r="F19" s="77">
        <v>200</v>
      </c>
      <c r="G19" s="78">
        <v>1.5</v>
      </c>
      <c r="H19" s="78">
        <v>4</v>
      </c>
      <c r="I19" s="79">
        <v>8.41</v>
      </c>
      <c r="J19" s="80">
        <v>76</v>
      </c>
      <c r="K19" s="81">
        <v>128</v>
      </c>
      <c r="L19" s="71">
        <v>42.36</v>
      </c>
    </row>
    <row r="20" spans="1:12" ht="15" x14ac:dyDescent="0.25">
      <c r="A20" s="25"/>
      <c r="B20" s="16"/>
      <c r="C20" s="11"/>
      <c r="D20" s="7" t="s">
        <v>29</v>
      </c>
      <c r="E20" s="76" t="s">
        <v>50</v>
      </c>
      <c r="F20" s="77">
        <v>80</v>
      </c>
      <c r="G20" s="78">
        <v>9.1999999999999993</v>
      </c>
      <c r="H20" s="78">
        <v>15.83</v>
      </c>
      <c r="I20" s="79">
        <v>11.3</v>
      </c>
      <c r="J20" s="80">
        <v>156</v>
      </c>
      <c r="K20" s="81">
        <v>381</v>
      </c>
      <c r="L20" s="71">
        <v>80.430000000000007</v>
      </c>
    </row>
    <row r="21" spans="1:12" ht="15" x14ac:dyDescent="0.25">
      <c r="A21" s="25"/>
      <c r="B21" s="16"/>
      <c r="C21" s="11"/>
      <c r="D21" s="7" t="s">
        <v>30</v>
      </c>
      <c r="E21" s="82" t="s">
        <v>51</v>
      </c>
      <c r="F21" s="83">
        <v>150</v>
      </c>
      <c r="G21" s="84">
        <v>8.4499999999999993</v>
      </c>
      <c r="H21" s="84">
        <v>1.92</v>
      </c>
      <c r="I21" s="85">
        <v>28.74</v>
      </c>
      <c r="J21" s="86">
        <v>211.5</v>
      </c>
      <c r="K21" s="87">
        <v>417</v>
      </c>
      <c r="L21" s="71">
        <v>30.38</v>
      </c>
    </row>
    <row r="22" spans="1:12" ht="15" x14ac:dyDescent="0.25">
      <c r="A22" s="25"/>
      <c r="B22" s="16"/>
      <c r="C22" s="11"/>
      <c r="D22" s="7" t="s">
        <v>31</v>
      </c>
      <c r="E22" s="88" t="s">
        <v>52</v>
      </c>
      <c r="F22" s="89">
        <v>200</v>
      </c>
      <c r="G22" s="90">
        <v>0.5</v>
      </c>
      <c r="H22" s="90">
        <v>0</v>
      </c>
      <c r="I22" s="91">
        <v>16</v>
      </c>
      <c r="J22" s="92">
        <v>110</v>
      </c>
      <c r="K22" s="93">
        <v>508</v>
      </c>
      <c r="L22" s="71">
        <v>5.5</v>
      </c>
    </row>
    <row r="23" spans="1:12" ht="15" x14ac:dyDescent="0.25">
      <c r="A23" s="25"/>
      <c r="B23" s="16"/>
      <c r="C23" s="11"/>
      <c r="D23" s="7" t="s">
        <v>32</v>
      </c>
      <c r="E23" s="82" t="s">
        <v>53</v>
      </c>
      <c r="F23" s="83">
        <v>100</v>
      </c>
      <c r="G23" s="84">
        <v>6.6</v>
      </c>
      <c r="H23" s="84">
        <v>0.8</v>
      </c>
      <c r="I23" s="85">
        <v>49.2</v>
      </c>
      <c r="J23" s="86">
        <v>235</v>
      </c>
      <c r="K23" s="87">
        <v>108</v>
      </c>
      <c r="L23" s="71">
        <v>11.34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.75" thickBot="1" x14ac:dyDescent="0.3">
      <c r="A27" s="26"/>
      <c r="B27" s="18"/>
      <c r="C27" s="8"/>
      <c r="D27" s="19" t="s">
        <v>39</v>
      </c>
      <c r="E27" s="9"/>
      <c r="F27" s="21">
        <f>SUM(F18:F26)</f>
        <v>830</v>
      </c>
      <c r="G27" s="21">
        <f t="shared" ref="G27:J27" si="3">SUM(G18:G26)</f>
        <v>26.949999999999996</v>
      </c>
      <c r="H27" s="21">
        <f t="shared" si="3"/>
        <v>27.650000000000002</v>
      </c>
      <c r="I27" s="21">
        <f t="shared" si="3"/>
        <v>117.25</v>
      </c>
      <c r="J27" s="21">
        <f t="shared" si="3"/>
        <v>822.5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94" t="s">
        <v>54</v>
      </c>
      <c r="F28" s="95">
        <v>100</v>
      </c>
      <c r="G28" s="96">
        <v>7.6</v>
      </c>
      <c r="H28" s="96">
        <v>7.9</v>
      </c>
      <c r="I28" s="97">
        <v>18.5</v>
      </c>
      <c r="J28" s="96">
        <v>212</v>
      </c>
      <c r="K28" s="98">
        <v>542</v>
      </c>
      <c r="L28" s="99">
        <v>31</v>
      </c>
    </row>
    <row r="29" spans="1:12" ht="15" x14ac:dyDescent="0.25">
      <c r="A29" s="25"/>
      <c r="B29" s="16"/>
      <c r="C29" s="11"/>
      <c r="D29" s="12" t="s">
        <v>31</v>
      </c>
      <c r="E29" s="65" t="s">
        <v>46</v>
      </c>
      <c r="F29" s="66" t="s">
        <v>55</v>
      </c>
      <c r="G29" s="67">
        <v>0.1</v>
      </c>
      <c r="H29" s="67">
        <v>0</v>
      </c>
      <c r="I29" s="68">
        <v>15</v>
      </c>
      <c r="J29" s="69">
        <v>60</v>
      </c>
      <c r="K29" s="70" t="s">
        <v>56</v>
      </c>
      <c r="L29" s="71">
        <v>7.2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100</v>
      </c>
      <c r="G32" s="21">
        <f t="shared" ref="G32:J32" si="4">SUM(G28:G31)</f>
        <v>7.6999999999999993</v>
      </c>
      <c r="H32" s="21">
        <f t="shared" si="4"/>
        <v>7.9</v>
      </c>
      <c r="I32" s="21">
        <f t="shared" si="4"/>
        <v>33.5</v>
      </c>
      <c r="J32" s="21">
        <f t="shared" si="4"/>
        <v>272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229" t="s">
        <v>4</v>
      </c>
      <c r="D47" s="230"/>
      <c r="E47" s="33"/>
      <c r="F47" s="34">
        <f>F13+F17+F27+F32+F39+F46</f>
        <v>1380</v>
      </c>
      <c r="G47" s="34">
        <f t="shared" ref="G47:J47" si="7">G13+G17+G27+G32+G39+G46</f>
        <v>53.5</v>
      </c>
      <c r="H47" s="34">
        <f t="shared" si="7"/>
        <v>54.9</v>
      </c>
      <c r="I47" s="34">
        <f t="shared" si="7"/>
        <v>224.7</v>
      </c>
      <c r="J47" s="34">
        <f t="shared" si="7"/>
        <v>1635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100" t="s">
        <v>57</v>
      </c>
      <c r="F48" s="101">
        <v>200</v>
      </c>
      <c r="G48" s="102">
        <v>7.74</v>
      </c>
      <c r="H48" s="102">
        <v>8.82</v>
      </c>
      <c r="I48" s="103">
        <v>34.049999999999997</v>
      </c>
      <c r="J48" s="102">
        <v>208.4</v>
      </c>
      <c r="K48" s="104">
        <v>251</v>
      </c>
      <c r="L48" s="102">
        <v>89.5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105" t="s">
        <v>58</v>
      </c>
      <c r="F50" s="106">
        <v>200</v>
      </c>
      <c r="G50" s="110">
        <v>0</v>
      </c>
      <c r="H50" s="110">
        <v>0</v>
      </c>
      <c r="I50" s="111">
        <v>15</v>
      </c>
      <c r="J50" s="110">
        <v>59.1</v>
      </c>
      <c r="K50" s="114">
        <v>493</v>
      </c>
      <c r="L50" s="110">
        <v>18.47</v>
      </c>
    </row>
    <row r="51" spans="1:12" ht="15" x14ac:dyDescent="0.25">
      <c r="A51" s="15"/>
      <c r="B51" s="16"/>
      <c r="C51" s="11"/>
      <c r="D51" s="7" t="s">
        <v>23</v>
      </c>
      <c r="E51" s="105" t="s">
        <v>59</v>
      </c>
      <c r="F51" s="107">
        <v>100</v>
      </c>
      <c r="G51" s="110">
        <v>10.7</v>
      </c>
      <c r="H51" s="110">
        <v>10.83</v>
      </c>
      <c r="I51" s="111">
        <v>34.6</v>
      </c>
      <c r="J51" s="110">
        <v>274</v>
      </c>
      <c r="K51" s="114">
        <v>81</v>
      </c>
      <c r="L51" s="110">
        <v>56.65</v>
      </c>
    </row>
    <row r="52" spans="1:12" ht="15.75" thickBot="1" x14ac:dyDescent="0.3">
      <c r="A52" s="15"/>
      <c r="B52" s="16"/>
      <c r="C52" s="11"/>
      <c r="D52" s="7" t="s">
        <v>24</v>
      </c>
      <c r="E52" s="108" t="s">
        <v>60</v>
      </c>
      <c r="F52" s="109">
        <v>100</v>
      </c>
      <c r="G52" s="112">
        <v>0.81</v>
      </c>
      <c r="H52" s="112">
        <v>0.1</v>
      </c>
      <c r="I52" s="113">
        <v>0.1</v>
      </c>
      <c r="J52" s="112">
        <v>46</v>
      </c>
      <c r="K52" s="115">
        <v>518</v>
      </c>
      <c r="L52" s="112">
        <v>32.03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600</v>
      </c>
      <c r="G55" s="21">
        <f t="shared" ref="G55" si="8">SUM(G48:G54)</f>
        <v>19.249999999999996</v>
      </c>
      <c r="H55" s="21">
        <f t="shared" ref="H55" si="9">SUM(H48:H54)</f>
        <v>19.75</v>
      </c>
      <c r="I55" s="21">
        <f t="shared" ref="I55" si="10">SUM(I48:I54)</f>
        <v>83.75</v>
      </c>
      <c r="J55" s="21">
        <f t="shared" ref="J55" si="11">SUM(J48:J54)</f>
        <v>587.5</v>
      </c>
      <c r="K55" s="27"/>
      <c r="L55" s="21">
        <f t="shared" ref="L55:L97" si="12">SUM(L48:L54)</f>
        <v>196.65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.75" thickBot="1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100" t="s">
        <v>61</v>
      </c>
      <c r="F60" s="116">
        <v>100</v>
      </c>
      <c r="G60" s="102">
        <v>36.6</v>
      </c>
      <c r="H60" s="102">
        <v>10</v>
      </c>
      <c r="I60" s="103">
        <v>6</v>
      </c>
      <c r="J60" s="102">
        <v>99</v>
      </c>
      <c r="K60" s="104">
        <v>26</v>
      </c>
      <c r="L60" s="102">
        <v>25</v>
      </c>
    </row>
    <row r="61" spans="1:12" ht="15" x14ac:dyDescent="0.25">
      <c r="A61" s="15"/>
      <c r="B61" s="16"/>
      <c r="C61" s="11"/>
      <c r="D61" s="7" t="s">
        <v>28</v>
      </c>
      <c r="E61" s="117" t="s">
        <v>62</v>
      </c>
      <c r="F61" s="118">
        <v>200</v>
      </c>
      <c r="G61" s="110">
        <v>3.9</v>
      </c>
      <c r="H61" s="110">
        <v>4.28</v>
      </c>
      <c r="I61" s="111">
        <v>16.12</v>
      </c>
      <c r="J61" s="110">
        <v>86.6</v>
      </c>
      <c r="K61" s="114">
        <v>145</v>
      </c>
      <c r="L61" s="110">
        <v>56.98</v>
      </c>
    </row>
    <row r="62" spans="1:12" ht="15" x14ac:dyDescent="0.25">
      <c r="A62" s="15"/>
      <c r="B62" s="16"/>
      <c r="C62" s="11"/>
      <c r="D62" s="7" t="s">
        <v>29</v>
      </c>
      <c r="E62" s="105" t="s">
        <v>63</v>
      </c>
      <c r="F62" s="118">
        <v>120</v>
      </c>
      <c r="G62" s="110">
        <v>24.54</v>
      </c>
      <c r="H62" s="110">
        <v>29.87</v>
      </c>
      <c r="I62" s="111">
        <v>2.59</v>
      </c>
      <c r="J62" s="110">
        <v>122.1</v>
      </c>
      <c r="K62" s="114">
        <v>405</v>
      </c>
      <c r="L62" s="110">
        <v>59.03</v>
      </c>
    </row>
    <row r="63" spans="1:12" ht="15" x14ac:dyDescent="0.25">
      <c r="A63" s="15"/>
      <c r="B63" s="16"/>
      <c r="C63" s="11"/>
      <c r="D63" s="7" t="s">
        <v>30</v>
      </c>
      <c r="E63" s="105" t="s">
        <v>64</v>
      </c>
      <c r="F63" s="118">
        <v>200</v>
      </c>
      <c r="G63" s="110">
        <v>7.51</v>
      </c>
      <c r="H63" s="110">
        <v>0.9</v>
      </c>
      <c r="I63" s="111">
        <v>38.72</v>
      </c>
      <c r="J63" s="110">
        <v>193.2</v>
      </c>
      <c r="K63" s="114">
        <v>291</v>
      </c>
      <c r="L63" s="110">
        <v>38.67</v>
      </c>
    </row>
    <row r="64" spans="1:12" ht="15" x14ac:dyDescent="0.25">
      <c r="A64" s="15"/>
      <c r="B64" s="16"/>
      <c r="C64" s="11"/>
      <c r="D64" s="7" t="s">
        <v>31</v>
      </c>
      <c r="E64" s="105" t="s">
        <v>65</v>
      </c>
      <c r="F64" s="119">
        <v>200</v>
      </c>
      <c r="G64" s="110">
        <v>0.5</v>
      </c>
      <c r="H64" s="110">
        <v>0</v>
      </c>
      <c r="I64" s="111">
        <v>27</v>
      </c>
      <c r="J64" s="110">
        <v>110.6</v>
      </c>
      <c r="K64" s="114">
        <v>508</v>
      </c>
      <c r="L64" s="110">
        <v>11</v>
      </c>
    </row>
    <row r="65" spans="1:12" ht="15" x14ac:dyDescent="0.25">
      <c r="A65" s="15"/>
      <c r="B65" s="16"/>
      <c r="C65" s="11"/>
      <c r="D65" s="7" t="s">
        <v>32</v>
      </c>
      <c r="E65" s="105" t="s">
        <v>53</v>
      </c>
      <c r="F65" s="119">
        <v>100</v>
      </c>
      <c r="G65" s="110">
        <v>7.6</v>
      </c>
      <c r="H65" s="110">
        <v>0.8</v>
      </c>
      <c r="I65" s="111">
        <v>49.2</v>
      </c>
      <c r="J65" s="110">
        <v>211</v>
      </c>
      <c r="K65" s="114">
        <v>108</v>
      </c>
      <c r="L65" s="110">
        <v>6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920</v>
      </c>
      <c r="G69" s="21">
        <f t="shared" ref="G69" si="18">SUM(G60:G68)</f>
        <v>80.649999999999991</v>
      </c>
      <c r="H69" s="21">
        <f t="shared" ref="H69" si="19">SUM(H60:H68)</f>
        <v>45.85</v>
      </c>
      <c r="I69" s="21">
        <f t="shared" ref="I69" si="20">SUM(I60:I68)</f>
        <v>139.63</v>
      </c>
      <c r="J69" s="21">
        <f t="shared" ref="J69" si="21">SUM(J60:J68)</f>
        <v>822.5</v>
      </c>
      <c r="K69" s="27"/>
      <c r="L69" s="21">
        <f t="shared" ref="L69" ca="1" si="22">SUM(L66:L74)</f>
        <v>0</v>
      </c>
    </row>
    <row r="70" spans="1:12" ht="15.75" thickBot="1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105" t="s">
        <v>66</v>
      </c>
      <c r="F70" s="107">
        <v>80</v>
      </c>
      <c r="G70" s="110">
        <v>3.2</v>
      </c>
      <c r="H70" s="110">
        <v>33.4</v>
      </c>
      <c r="I70" s="111">
        <v>20</v>
      </c>
      <c r="J70" s="110">
        <v>394</v>
      </c>
      <c r="K70" s="114">
        <v>93</v>
      </c>
      <c r="L70" s="110">
        <v>10.59</v>
      </c>
    </row>
    <row r="71" spans="1:12" ht="15" x14ac:dyDescent="0.25">
      <c r="A71" s="15"/>
      <c r="B71" s="16"/>
      <c r="C71" s="11"/>
      <c r="D71" s="12" t="s">
        <v>31</v>
      </c>
      <c r="E71" s="100" t="s">
        <v>46</v>
      </c>
      <c r="F71" s="120">
        <v>200</v>
      </c>
      <c r="G71" s="102">
        <v>0.2</v>
      </c>
      <c r="H71" s="102">
        <v>0</v>
      </c>
      <c r="I71" s="103">
        <v>15.02</v>
      </c>
      <c r="J71" s="102">
        <v>58.76</v>
      </c>
      <c r="K71" s="104">
        <v>493</v>
      </c>
      <c r="L71" s="102">
        <v>7.87</v>
      </c>
    </row>
    <row r="72" spans="1:12" ht="15.75" thickBot="1" x14ac:dyDescent="0.3">
      <c r="A72" s="15"/>
      <c r="B72" s="16"/>
      <c r="C72" s="11"/>
      <c r="D72" s="6"/>
      <c r="E72" s="121" t="s">
        <v>67</v>
      </c>
      <c r="F72" s="122">
        <v>50</v>
      </c>
      <c r="G72" s="123">
        <v>0.95</v>
      </c>
      <c r="H72" s="123">
        <v>4.45</v>
      </c>
      <c r="I72" s="124">
        <v>3.85</v>
      </c>
      <c r="J72" s="123">
        <v>59.5</v>
      </c>
      <c r="K72" s="125">
        <v>115</v>
      </c>
      <c r="L72" s="123">
        <v>12</v>
      </c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330</v>
      </c>
      <c r="G74" s="21">
        <f t="shared" ref="G74" si="23">SUM(G70:G73)</f>
        <v>4.3500000000000005</v>
      </c>
      <c r="H74" s="21">
        <f t="shared" ref="H74" si="24">SUM(H70:H73)</f>
        <v>37.85</v>
      </c>
      <c r="I74" s="21">
        <f t="shared" ref="I74" si="25">SUM(I70:I73)</f>
        <v>38.869999999999997</v>
      </c>
      <c r="J74" s="21">
        <f t="shared" ref="J74" si="26">SUM(J70:J73)</f>
        <v>512.26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229" t="s">
        <v>4</v>
      </c>
      <c r="D89" s="230"/>
      <c r="E89" s="33"/>
      <c r="F89" s="34">
        <f>F55+F59+F69+F74+F81+F88</f>
        <v>1850</v>
      </c>
      <c r="G89" s="34">
        <f t="shared" ref="G89" si="38">G55+G59+G69+G74+G81+G88</f>
        <v>104.24999999999999</v>
      </c>
      <c r="H89" s="34">
        <f t="shared" ref="H89" si="39">H55+H59+H69+H74+H81+H88</f>
        <v>103.44999999999999</v>
      </c>
      <c r="I89" s="34">
        <f t="shared" ref="I89" si="40">I55+I59+I69+I74+I81+I88</f>
        <v>262.25</v>
      </c>
      <c r="J89" s="34">
        <f t="shared" ref="J89" si="41">J55+J59+J69+J74+J81+J88</f>
        <v>1922.26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8" t="s">
        <v>57</v>
      </c>
      <c r="F90" s="126">
        <v>200</v>
      </c>
      <c r="G90" s="127">
        <v>11.55</v>
      </c>
      <c r="H90" s="127">
        <v>3.71</v>
      </c>
      <c r="I90" s="127">
        <v>33.75</v>
      </c>
      <c r="J90" s="128">
        <v>214.4</v>
      </c>
      <c r="K90" s="129">
        <v>247</v>
      </c>
      <c r="L90" s="64">
        <v>27.88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65" t="s">
        <v>46</v>
      </c>
      <c r="F92" s="130">
        <v>200</v>
      </c>
      <c r="G92" s="131">
        <v>0.1</v>
      </c>
      <c r="H92" s="131">
        <v>0</v>
      </c>
      <c r="I92" s="131">
        <v>15</v>
      </c>
      <c r="J92" s="132">
        <v>60</v>
      </c>
      <c r="K92" s="133">
        <v>493</v>
      </c>
      <c r="L92" s="71">
        <v>7.2</v>
      </c>
    </row>
    <row r="93" spans="1:12" ht="15" x14ac:dyDescent="0.25">
      <c r="A93" s="25"/>
      <c r="B93" s="16"/>
      <c r="C93" s="11"/>
      <c r="D93" s="7" t="s">
        <v>23</v>
      </c>
      <c r="E93" s="72" t="s">
        <v>47</v>
      </c>
      <c r="F93" s="73">
        <v>50</v>
      </c>
      <c r="G93" s="64">
        <v>1.6</v>
      </c>
      <c r="H93" s="64">
        <v>11.01</v>
      </c>
      <c r="I93" s="64">
        <v>10</v>
      </c>
      <c r="J93" s="134">
        <v>197</v>
      </c>
      <c r="K93" s="75">
        <v>93</v>
      </c>
      <c r="L93" s="64">
        <v>33.57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450</v>
      </c>
      <c r="G97" s="21">
        <f t="shared" ref="G97" si="43">SUM(G90:G96)</f>
        <v>13.25</v>
      </c>
      <c r="H97" s="21">
        <f t="shared" ref="H97" si="44">SUM(H90:H96)</f>
        <v>14.719999999999999</v>
      </c>
      <c r="I97" s="21">
        <f t="shared" ref="I97" si="45">SUM(I90:I96)</f>
        <v>58.75</v>
      </c>
      <c r="J97" s="21">
        <f t="shared" ref="J97" si="46">SUM(J90:J96)</f>
        <v>471.4</v>
      </c>
      <c r="K97" s="27"/>
      <c r="L97" s="21">
        <f t="shared" si="12"/>
        <v>68.650000000000006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.75" thickBot="1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135" t="s">
        <v>68</v>
      </c>
      <c r="F102" s="136">
        <v>100</v>
      </c>
      <c r="G102" s="137">
        <v>1.1000000000000001</v>
      </c>
      <c r="H102" s="137">
        <v>3.44</v>
      </c>
      <c r="I102" s="137">
        <v>5</v>
      </c>
      <c r="J102" s="138">
        <v>31</v>
      </c>
      <c r="K102" s="104">
        <v>7</v>
      </c>
      <c r="L102" s="137">
        <v>30</v>
      </c>
    </row>
    <row r="103" spans="1:12" ht="15" x14ac:dyDescent="0.25">
      <c r="A103" s="25"/>
      <c r="B103" s="16"/>
      <c r="C103" s="11"/>
      <c r="D103" s="7" t="s">
        <v>28</v>
      </c>
      <c r="E103" s="139" t="s">
        <v>69</v>
      </c>
      <c r="F103" s="140">
        <v>200</v>
      </c>
      <c r="G103" s="141">
        <v>2.1</v>
      </c>
      <c r="H103" s="141">
        <v>4.3499999999999996</v>
      </c>
      <c r="I103" s="141">
        <v>10.15</v>
      </c>
      <c r="J103" s="142">
        <v>108.25</v>
      </c>
      <c r="K103" s="143">
        <v>145</v>
      </c>
      <c r="L103" s="64">
        <v>51.84</v>
      </c>
    </row>
    <row r="104" spans="1:12" ht="15" x14ac:dyDescent="0.25">
      <c r="A104" s="25"/>
      <c r="B104" s="16"/>
      <c r="C104" s="11"/>
      <c r="D104" s="7" t="s">
        <v>29</v>
      </c>
      <c r="E104" s="144" t="s">
        <v>70</v>
      </c>
      <c r="F104" s="145">
        <v>150</v>
      </c>
      <c r="G104" s="146">
        <v>6.55</v>
      </c>
      <c r="H104" s="146">
        <v>7.84</v>
      </c>
      <c r="I104" s="146">
        <v>24.08</v>
      </c>
      <c r="J104" s="147">
        <v>114.05</v>
      </c>
      <c r="K104" s="148">
        <v>237</v>
      </c>
      <c r="L104" s="71">
        <v>16.670000000000002</v>
      </c>
    </row>
    <row r="105" spans="1:12" ht="15" x14ac:dyDescent="0.25">
      <c r="A105" s="25"/>
      <c r="B105" s="16"/>
      <c r="C105" s="11"/>
      <c r="D105" s="7" t="s">
        <v>30</v>
      </c>
      <c r="E105" s="144" t="s">
        <v>71</v>
      </c>
      <c r="F105" s="145">
        <v>80</v>
      </c>
      <c r="G105" s="146">
        <v>9.1999999999999993</v>
      </c>
      <c r="H105" s="146">
        <v>11.22</v>
      </c>
      <c r="I105" s="146">
        <v>3.82</v>
      </c>
      <c r="J105" s="147">
        <v>226.2</v>
      </c>
      <c r="K105" s="148" t="s">
        <v>72</v>
      </c>
      <c r="L105" s="71">
        <v>68.760000000000005</v>
      </c>
    </row>
    <row r="106" spans="1:12" ht="15" x14ac:dyDescent="0.25">
      <c r="A106" s="25"/>
      <c r="B106" s="16"/>
      <c r="C106" s="11"/>
      <c r="D106" s="7" t="s">
        <v>31</v>
      </c>
      <c r="E106" s="144" t="s">
        <v>73</v>
      </c>
      <c r="F106" s="145" t="s">
        <v>55</v>
      </c>
      <c r="G106" s="146">
        <v>0.4</v>
      </c>
      <c r="H106" s="146">
        <v>0</v>
      </c>
      <c r="I106" s="146">
        <v>27</v>
      </c>
      <c r="J106" s="147">
        <v>108</v>
      </c>
      <c r="K106" s="148" t="s">
        <v>74</v>
      </c>
      <c r="L106" s="71">
        <v>5.94</v>
      </c>
    </row>
    <row r="107" spans="1:12" ht="15" x14ac:dyDescent="0.25">
      <c r="A107" s="25"/>
      <c r="B107" s="16"/>
      <c r="C107" s="11"/>
      <c r="D107" s="7" t="s">
        <v>32</v>
      </c>
      <c r="E107" s="149" t="s">
        <v>53</v>
      </c>
      <c r="F107" s="150">
        <v>100</v>
      </c>
      <c r="G107" s="71">
        <v>7.6</v>
      </c>
      <c r="H107" s="71">
        <v>0.8</v>
      </c>
      <c r="I107" s="71">
        <v>47.2</v>
      </c>
      <c r="J107" s="151">
        <v>235</v>
      </c>
      <c r="K107" s="152">
        <v>108</v>
      </c>
      <c r="L107" s="71">
        <v>23.44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.75" thickBot="1" x14ac:dyDescent="0.3">
      <c r="A111" s="26"/>
      <c r="B111" s="18"/>
      <c r="C111" s="8"/>
      <c r="D111" s="19" t="s">
        <v>39</v>
      </c>
      <c r="E111" s="9"/>
      <c r="F111" s="21">
        <f>SUM(F102:F110)</f>
        <v>630</v>
      </c>
      <c r="G111" s="21">
        <f t="shared" ref="G111" si="52">SUM(G102:G110)</f>
        <v>26.949999999999996</v>
      </c>
      <c r="H111" s="21">
        <f t="shared" ref="H111" si="53">SUM(H102:H110)</f>
        <v>27.650000000000002</v>
      </c>
      <c r="I111" s="21">
        <f t="shared" ref="I111" si="54">SUM(I102:I110)</f>
        <v>117.25</v>
      </c>
      <c r="J111" s="21">
        <f t="shared" ref="J111" si="55">SUM(J102:J110)</f>
        <v>822.5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153" t="s">
        <v>75</v>
      </c>
      <c r="F112" s="154">
        <v>100</v>
      </c>
      <c r="G112" s="155">
        <v>7.6</v>
      </c>
      <c r="H112" s="155">
        <v>7.9</v>
      </c>
      <c r="I112" s="155">
        <v>18.5</v>
      </c>
      <c r="J112" s="156">
        <v>175</v>
      </c>
      <c r="K112" s="157">
        <v>590</v>
      </c>
      <c r="L112" s="137">
        <v>86.5</v>
      </c>
    </row>
    <row r="113" spans="1:12" ht="15" x14ac:dyDescent="0.25">
      <c r="A113" s="25"/>
      <c r="B113" s="16"/>
      <c r="C113" s="11"/>
      <c r="D113" s="12" t="s">
        <v>31</v>
      </c>
      <c r="E113" s="65" t="s">
        <v>46</v>
      </c>
      <c r="F113" s="130">
        <v>200</v>
      </c>
      <c r="G113" s="131">
        <v>0.1</v>
      </c>
      <c r="H113" s="131">
        <v>0</v>
      </c>
      <c r="I113" s="131">
        <v>15</v>
      </c>
      <c r="J113" s="132">
        <v>60</v>
      </c>
      <c r="K113" s="133">
        <v>493</v>
      </c>
      <c r="L113" s="71">
        <v>7.2</v>
      </c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 t="shared" ref="G116" si="57">SUM(G112:G115)</f>
        <v>7.6999999999999993</v>
      </c>
      <c r="H116" s="21">
        <f t="shared" ref="H116" si="58">SUM(H112:H115)</f>
        <v>7.9</v>
      </c>
      <c r="I116" s="21">
        <f t="shared" ref="I116" si="59">SUM(I112:I115)</f>
        <v>33.5</v>
      </c>
      <c r="J116" s="21">
        <f t="shared" ref="J116" si="60">SUM(J112:J115)</f>
        <v>235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229" t="s">
        <v>4</v>
      </c>
      <c r="D131" s="230"/>
      <c r="E131" s="33"/>
      <c r="F131" s="34">
        <f>F97+F101+F111+F116+F123+F130</f>
        <v>1380</v>
      </c>
      <c r="G131" s="34">
        <f t="shared" ref="G131" si="72">G97+G101+G111+G116+G123+G130</f>
        <v>47.899999999999991</v>
      </c>
      <c r="H131" s="34">
        <f t="shared" ref="H131" si="73">H97+H101+H111+H116+H123+H130</f>
        <v>50.27</v>
      </c>
      <c r="I131" s="34">
        <f t="shared" ref="I131" si="74">I97+I101+I111+I116+I123+I130</f>
        <v>209.5</v>
      </c>
      <c r="J131" s="34">
        <f t="shared" ref="J131" si="75">J97+J101+J111+J116+J123+J130</f>
        <v>1528.9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135" t="s">
        <v>76</v>
      </c>
      <c r="F132" s="136">
        <v>200</v>
      </c>
      <c r="G132" s="137">
        <v>7.74</v>
      </c>
      <c r="H132" s="137">
        <v>11.82</v>
      </c>
      <c r="I132" s="137">
        <v>35.54</v>
      </c>
      <c r="J132" s="137">
        <v>279.39999999999998</v>
      </c>
      <c r="K132" s="104">
        <v>250</v>
      </c>
      <c r="L132" s="137">
        <v>86.5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149" t="s">
        <v>46</v>
      </c>
      <c r="F134" s="150">
        <v>200</v>
      </c>
      <c r="G134" s="71">
        <v>0</v>
      </c>
      <c r="H134" s="71">
        <v>0</v>
      </c>
      <c r="I134" s="71">
        <v>15</v>
      </c>
      <c r="J134" s="71">
        <v>59</v>
      </c>
      <c r="K134" s="114">
        <v>493</v>
      </c>
      <c r="L134" s="71">
        <v>8.4700000000000006</v>
      </c>
    </row>
    <row r="135" spans="1:12" ht="15" x14ac:dyDescent="0.25">
      <c r="A135" s="25"/>
      <c r="B135" s="16"/>
      <c r="C135" s="11"/>
      <c r="D135" s="7" t="s">
        <v>23</v>
      </c>
      <c r="E135" s="72" t="s">
        <v>77</v>
      </c>
      <c r="F135" s="158">
        <v>100</v>
      </c>
      <c r="G135" s="64">
        <v>10.4</v>
      </c>
      <c r="H135" s="64">
        <v>17.2</v>
      </c>
      <c r="I135" s="64">
        <v>19.600000000000001</v>
      </c>
      <c r="J135" s="64">
        <v>274</v>
      </c>
      <c r="K135" s="75">
        <v>81</v>
      </c>
      <c r="L135" s="64">
        <v>56.5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18.14</v>
      </c>
      <c r="H139" s="21">
        <f t="shared" ref="H139" si="78">SUM(H132:H138)</f>
        <v>29.02</v>
      </c>
      <c r="I139" s="21">
        <f t="shared" ref="I139" si="79">SUM(I132:I138)</f>
        <v>70.14</v>
      </c>
      <c r="J139" s="21">
        <f t="shared" ref="J139" si="80">SUM(J132:J138)</f>
        <v>612.4</v>
      </c>
      <c r="K139" s="27"/>
      <c r="L139" s="21">
        <f t="shared" ref="L139:L181" si="81">SUM(L132:L138)</f>
        <v>151.47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72" t="s">
        <v>78</v>
      </c>
      <c r="F144" s="73">
        <v>100</v>
      </c>
      <c r="G144" s="64">
        <v>1</v>
      </c>
      <c r="H144" s="64">
        <v>10</v>
      </c>
      <c r="I144" s="64">
        <v>6</v>
      </c>
      <c r="J144" s="64">
        <v>119</v>
      </c>
      <c r="K144" s="75">
        <v>1</v>
      </c>
      <c r="L144" s="64">
        <v>58</v>
      </c>
    </row>
    <row r="145" spans="1:12" ht="15" x14ac:dyDescent="0.25">
      <c r="A145" s="25"/>
      <c r="B145" s="16"/>
      <c r="C145" s="11"/>
      <c r="D145" s="7" t="s">
        <v>28</v>
      </c>
      <c r="E145" s="72" t="s">
        <v>79</v>
      </c>
      <c r="F145" s="150">
        <v>250</v>
      </c>
      <c r="G145" s="71">
        <v>3.87</v>
      </c>
      <c r="H145" s="71">
        <v>15.27</v>
      </c>
      <c r="I145" s="71">
        <v>16.600000000000001</v>
      </c>
      <c r="J145" s="71">
        <v>212</v>
      </c>
      <c r="K145" s="114">
        <v>158</v>
      </c>
      <c r="L145" s="71">
        <v>66.27</v>
      </c>
    </row>
    <row r="146" spans="1:12" ht="15" x14ac:dyDescent="0.25">
      <c r="A146" s="25"/>
      <c r="B146" s="16"/>
      <c r="C146" s="11"/>
      <c r="D146" s="7" t="s">
        <v>29</v>
      </c>
      <c r="E146" s="149" t="s">
        <v>80</v>
      </c>
      <c r="F146" s="150">
        <v>100</v>
      </c>
      <c r="G146" s="71">
        <v>12.52</v>
      </c>
      <c r="H146" s="71">
        <v>7.2</v>
      </c>
      <c r="I146" s="71">
        <v>13.11</v>
      </c>
      <c r="J146" s="71">
        <v>129.1</v>
      </c>
      <c r="K146" s="114">
        <v>336</v>
      </c>
      <c r="L146" s="71">
        <v>23.4</v>
      </c>
    </row>
    <row r="147" spans="1:12" ht="15" x14ac:dyDescent="0.25">
      <c r="A147" s="25"/>
      <c r="B147" s="16"/>
      <c r="C147" s="11"/>
      <c r="D147" s="7" t="s">
        <v>30</v>
      </c>
      <c r="E147" s="149" t="s">
        <v>81</v>
      </c>
      <c r="F147" s="150">
        <v>150</v>
      </c>
      <c r="G147" s="71">
        <v>2.46</v>
      </c>
      <c r="H147" s="71">
        <v>4.38</v>
      </c>
      <c r="I147" s="71">
        <v>11.34</v>
      </c>
      <c r="J147" s="71">
        <v>136.4</v>
      </c>
      <c r="K147" s="114">
        <v>237</v>
      </c>
      <c r="L147" s="71">
        <v>49.25</v>
      </c>
    </row>
    <row r="148" spans="1:12" ht="15" x14ac:dyDescent="0.25">
      <c r="A148" s="25"/>
      <c r="B148" s="16"/>
      <c r="C148" s="11"/>
      <c r="D148" s="7" t="s">
        <v>31</v>
      </c>
      <c r="E148" s="149" t="s">
        <v>52</v>
      </c>
      <c r="F148" s="150">
        <v>200</v>
      </c>
      <c r="G148" s="71">
        <v>0.5</v>
      </c>
      <c r="H148" s="71">
        <v>0</v>
      </c>
      <c r="I148" s="71">
        <v>27</v>
      </c>
      <c r="J148" s="71">
        <v>110</v>
      </c>
      <c r="K148" s="114">
        <v>508</v>
      </c>
      <c r="L148" s="71">
        <v>15</v>
      </c>
    </row>
    <row r="149" spans="1:12" ht="15.75" thickBot="1" x14ac:dyDescent="0.3">
      <c r="A149" s="25"/>
      <c r="B149" s="16"/>
      <c r="C149" s="11"/>
      <c r="D149" s="7" t="s">
        <v>32</v>
      </c>
      <c r="E149" s="159" t="s">
        <v>53</v>
      </c>
      <c r="F149" s="160">
        <v>50</v>
      </c>
      <c r="G149" s="161">
        <v>7.6</v>
      </c>
      <c r="H149" s="161">
        <v>0.8</v>
      </c>
      <c r="I149" s="161">
        <v>49.2</v>
      </c>
      <c r="J149" s="161">
        <v>235</v>
      </c>
      <c r="K149" s="162">
        <v>108</v>
      </c>
      <c r="L149" s="161">
        <v>11.7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850</v>
      </c>
      <c r="G153" s="21">
        <f t="shared" ref="G153" si="87">SUM(G144:G152)</f>
        <v>27.950000000000003</v>
      </c>
      <c r="H153" s="21">
        <f t="shared" ref="H153" si="88">SUM(H144:H152)</f>
        <v>37.65</v>
      </c>
      <c r="I153" s="21">
        <f t="shared" ref="I153" si="89">SUM(I144:I152)</f>
        <v>123.25</v>
      </c>
      <c r="J153" s="21">
        <f t="shared" ref="J153" si="90">SUM(J144:J152)</f>
        <v>941.5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163" t="s">
        <v>82</v>
      </c>
      <c r="F154" s="164">
        <v>100</v>
      </c>
      <c r="G154" s="165">
        <v>8.9</v>
      </c>
      <c r="H154" s="165">
        <v>9.1999999999999993</v>
      </c>
      <c r="I154" s="165">
        <v>23.3</v>
      </c>
      <c r="J154" s="165">
        <v>212</v>
      </c>
      <c r="K154" s="166">
        <v>560</v>
      </c>
      <c r="L154" s="165">
        <v>22.46</v>
      </c>
    </row>
    <row r="155" spans="1:12" ht="15.75" thickBot="1" x14ac:dyDescent="0.3">
      <c r="A155" s="25"/>
      <c r="B155" s="16"/>
      <c r="C155" s="11"/>
      <c r="D155" s="12" t="s">
        <v>31</v>
      </c>
      <c r="E155" s="159" t="s">
        <v>46</v>
      </c>
      <c r="F155" s="160">
        <v>200</v>
      </c>
      <c r="G155" s="161">
        <v>0</v>
      </c>
      <c r="H155" s="161">
        <v>0</v>
      </c>
      <c r="I155" s="161">
        <v>15</v>
      </c>
      <c r="J155" s="161">
        <v>59</v>
      </c>
      <c r="K155" s="162">
        <v>493</v>
      </c>
      <c r="L155" s="161">
        <v>8.4700000000000006</v>
      </c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92">SUM(G154:G157)</f>
        <v>8.9</v>
      </c>
      <c r="H158" s="21">
        <f t="shared" ref="H158" si="93">SUM(H154:H157)</f>
        <v>9.1999999999999993</v>
      </c>
      <c r="I158" s="21">
        <f t="shared" ref="I158" si="94">SUM(I154:I157)</f>
        <v>38.299999999999997</v>
      </c>
      <c r="J158" s="21">
        <f t="shared" ref="J158" si="95">SUM(J154:J157)</f>
        <v>271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229" t="s">
        <v>4</v>
      </c>
      <c r="D173" s="230"/>
      <c r="E173" s="33"/>
      <c r="F173" s="34">
        <f>F139+F143+F153+F158+F165+F172</f>
        <v>1650</v>
      </c>
      <c r="G173" s="34">
        <f t="shared" ref="G173" si="107">G139+G143+G153+G158+G165+G172</f>
        <v>54.99</v>
      </c>
      <c r="H173" s="34">
        <f t="shared" ref="H173" si="108">H139+H143+H153+H158+H165+H172</f>
        <v>75.87</v>
      </c>
      <c r="I173" s="34">
        <f t="shared" ref="I173" si="109">I139+I143+I153+I158+I165+I172</f>
        <v>231.69</v>
      </c>
      <c r="J173" s="34">
        <f t="shared" ref="J173" si="110">J139+J143+J153+J158+J165+J172</f>
        <v>1824.9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153" t="s">
        <v>83</v>
      </c>
      <c r="F174" s="154">
        <v>150</v>
      </c>
      <c r="G174" s="155">
        <v>15.1</v>
      </c>
      <c r="H174" s="155">
        <v>15.23</v>
      </c>
      <c r="I174" s="167">
        <v>42.7</v>
      </c>
      <c r="J174" s="168">
        <v>287</v>
      </c>
      <c r="K174" s="169">
        <v>319</v>
      </c>
      <c r="L174" s="137">
        <v>73.53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65" t="s">
        <v>84</v>
      </c>
      <c r="F176" s="130">
        <v>200</v>
      </c>
      <c r="G176" s="131">
        <v>1.9</v>
      </c>
      <c r="H176" s="131">
        <v>1</v>
      </c>
      <c r="I176" s="170">
        <v>20.73</v>
      </c>
      <c r="J176" s="171">
        <v>113</v>
      </c>
      <c r="K176" s="172">
        <v>500</v>
      </c>
      <c r="L176" s="71">
        <v>42.9</v>
      </c>
    </row>
    <row r="177" spans="1:12" ht="15" x14ac:dyDescent="0.25">
      <c r="A177" s="25"/>
      <c r="B177" s="16"/>
      <c r="C177" s="11"/>
      <c r="D177" s="7" t="s">
        <v>23</v>
      </c>
      <c r="E177" s="65" t="s">
        <v>85</v>
      </c>
      <c r="F177" s="173">
        <v>55</v>
      </c>
      <c r="G177" s="131">
        <v>1.85</v>
      </c>
      <c r="H177" s="131">
        <v>3.12</v>
      </c>
      <c r="I177" s="170">
        <v>10.52</v>
      </c>
      <c r="J177" s="171">
        <v>140.5</v>
      </c>
      <c r="K177" s="172" t="s">
        <v>86</v>
      </c>
      <c r="L177" s="71">
        <v>30.22</v>
      </c>
    </row>
    <row r="178" spans="1:12" ht="15" x14ac:dyDescent="0.25">
      <c r="A178" s="25"/>
      <c r="B178" s="16"/>
      <c r="C178" s="11"/>
      <c r="D178" s="7" t="s">
        <v>24</v>
      </c>
      <c r="E178" s="149" t="s">
        <v>87</v>
      </c>
      <c r="F178" s="174">
        <v>150</v>
      </c>
      <c r="G178" s="71">
        <v>0.4</v>
      </c>
      <c r="H178" s="71">
        <v>0.4</v>
      </c>
      <c r="I178" s="71">
        <v>9.8000000000000007</v>
      </c>
      <c r="J178" s="71">
        <v>47</v>
      </c>
      <c r="K178" s="175">
        <v>112</v>
      </c>
      <c r="L178" s="71">
        <v>50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555</v>
      </c>
      <c r="G181" s="21">
        <f t="shared" ref="G181" si="112">SUM(G174:G180)</f>
        <v>19.25</v>
      </c>
      <c r="H181" s="21">
        <f t="shared" ref="H181" si="113">SUM(H174:H180)</f>
        <v>19.75</v>
      </c>
      <c r="I181" s="21">
        <f t="shared" ref="I181" si="114">SUM(I174:I180)</f>
        <v>83.75</v>
      </c>
      <c r="J181" s="21">
        <f t="shared" ref="J181" si="115">SUM(J174:J180)</f>
        <v>587.5</v>
      </c>
      <c r="K181" s="27"/>
      <c r="L181" s="21">
        <f t="shared" si="81"/>
        <v>196.65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ca="1">SUM(L182:L191)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176" t="s">
        <v>88</v>
      </c>
      <c r="F186" s="177">
        <v>100</v>
      </c>
      <c r="G186" s="178">
        <v>2.1</v>
      </c>
      <c r="H186" s="178">
        <v>8.1</v>
      </c>
      <c r="I186" s="179">
        <v>9.3000000000000007</v>
      </c>
      <c r="J186" s="178">
        <v>136</v>
      </c>
      <c r="K186" s="180">
        <v>1</v>
      </c>
      <c r="L186" s="178">
        <v>25</v>
      </c>
    </row>
    <row r="187" spans="1:12" ht="15" x14ac:dyDescent="0.25">
      <c r="A187" s="25"/>
      <c r="B187" s="16"/>
      <c r="C187" s="11"/>
      <c r="D187" s="7" t="s">
        <v>28</v>
      </c>
      <c r="E187" s="144" t="s">
        <v>89</v>
      </c>
      <c r="F187" s="145">
        <v>200</v>
      </c>
      <c r="G187" s="146">
        <v>3.76</v>
      </c>
      <c r="H187" s="146">
        <v>5.0599999999999996</v>
      </c>
      <c r="I187" s="181">
        <v>14.74</v>
      </c>
      <c r="J187" s="182">
        <v>96.2</v>
      </c>
      <c r="K187" s="77">
        <v>155</v>
      </c>
      <c r="L187" s="71">
        <v>38.520000000000003</v>
      </c>
    </row>
    <row r="188" spans="1:12" ht="15" x14ac:dyDescent="0.25">
      <c r="A188" s="25"/>
      <c r="B188" s="16"/>
      <c r="C188" s="11"/>
      <c r="D188" s="7" t="s">
        <v>29</v>
      </c>
      <c r="E188" s="144" t="s">
        <v>90</v>
      </c>
      <c r="F188" s="145">
        <v>120</v>
      </c>
      <c r="G188" s="146">
        <v>6.87</v>
      </c>
      <c r="H188" s="146">
        <v>9.1300000000000008</v>
      </c>
      <c r="I188" s="181">
        <v>6.27</v>
      </c>
      <c r="J188" s="182">
        <v>113.3</v>
      </c>
      <c r="K188" s="77">
        <v>398</v>
      </c>
      <c r="L188" s="71">
        <v>50.48</v>
      </c>
    </row>
    <row r="189" spans="1:12" ht="15" x14ac:dyDescent="0.25">
      <c r="A189" s="25"/>
      <c r="B189" s="16"/>
      <c r="C189" s="11"/>
      <c r="D189" s="7" t="s">
        <v>30</v>
      </c>
      <c r="E189" s="184"/>
      <c r="F189" s="184"/>
      <c r="G189" s="184"/>
      <c r="H189" s="184"/>
      <c r="I189" s="184"/>
      <c r="J189" s="184"/>
      <c r="K189" s="184"/>
      <c r="L189" s="184"/>
    </row>
    <row r="190" spans="1:12" ht="15" x14ac:dyDescent="0.25">
      <c r="A190" s="25"/>
      <c r="B190" s="16"/>
      <c r="C190" s="11"/>
      <c r="D190" s="7" t="s">
        <v>31</v>
      </c>
      <c r="E190" s="144" t="s">
        <v>52</v>
      </c>
      <c r="F190" s="183">
        <v>200</v>
      </c>
      <c r="G190" s="146">
        <v>0.5</v>
      </c>
      <c r="H190" s="146">
        <v>0</v>
      </c>
      <c r="I190" s="181">
        <v>16</v>
      </c>
      <c r="J190" s="182">
        <v>110</v>
      </c>
      <c r="K190" s="77">
        <v>508</v>
      </c>
      <c r="L190" s="71">
        <v>5.5</v>
      </c>
    </row>
    <row r="191" spans="1:12" ht="15" x14ac:dyDescent="0.25">
      <c r="A191" s="25"/>
      <c r="B191" s="16"/>
      <c r="C191" s="11"/>
      <c r="D191" s="7" t="s">
        <v>32</v>
      </c>
      <c r="E191" s="144" t="s">
        <v>53</v>
      </c>
      <c r="F191" s="183">
        <v>100</v>
      </c>
      <c r="G191" s="146">
        <v>7.6</v>
      </c>
      <c r="H191" s="146">
        <v>0.8</v>
      </c>
      <c r="I191" s="181">
        <v>39.200000000000003</v>
      </c>
      <c r="J191" s="182">
        <v>235</v>
      </c>
      <c r="K191" s="77" t="s">
        <v>91</v>
      </c>
      <c r="L191" s="71">
        <v>11.34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.75" thickBot="1" x14ac:dyDescent="0.3">
      <c r="A195" s="26"/>
      <c r="B195" s="18"/>
      <c r="C195" s="8"/>
      <c r="D195" s="19" t="s">
        <v>39</v>
      </c>
      <c r="E195" s="9"/>
      <c r="F195" s="21">
        <f>SUM(F186:F194)</f>
        <v>720</v>
      </c>
      <c r="G195" s="21">
        <f t="shared" ref="G195" si="120">SUM(G186:G194)</f>
        <v>20.83</v>
      </c>
      <c r="H195" s="21">
        <f t="shared" ref="H195" si="121">SUM(H186:H194)</f>
        <v>23.09</v>
      </c>
      <c r="I195" s="21">
        <f t="shared" ref="I195" si="122">SUM(I186:I194)</f>
        <v>85.51</v>
      </c>
      <c r="J195" s="21">
        <f t="shared" ref="J195" si="123">SUM(J186:J194)</f>
        <v>690.5</v>
      </c>
      <c r="K195" s="27"/>
      <c r="L195" s="21">
        <f t="shared" ref="L195" ca="1" si="124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135" t="s">
        <v>92</v>
      </c>
      <c r="F196" s="136">
        <v>100</v>
      </c>
      <c r="G196" s="185">
        <v>7.7</v>
      </c>
      <c r="H196" s="185">
        <v>7.9</v>
      </c>
      <c r="I196" s="186">
        <v>18.5</v>
      </c>
      <c r="J196" s="185">
        <v>176</v>
      </c>
      <c r="K196" s="104">
        <v>588</v>
      </c>
      <c r="L196" s="185">
        <v>43</v>
      </c>
    </row>
    <row r="197" spans="1:12" ht="15" x14ac:dyDescent="0.25">
      <c r="A197" s="25"/>
      <c r="B197" s="16"/>
      <c r="C197" s="11"/>
      <c r="D197" s="12" t="s">
        <v>31</v>
      </c>
      <c r="E197" s="149" t="s">
        <v>46</v>
      </c>
      <c r="F197" s="150">
        <v>200</v>
      </c>
      <c r="G197" s="71">
        <v>0</v>
      </c>
      <c r="H197" s="71">
        <v>0</v>
      </c>
      <c r="I197" s="74">
        <v>15</v>
      </c>
      <c r="J197" s="71">
        <v>59</v>
      </c>
      <c r="K197" s="114">
        <v>493</v>
      </c>
      <c r="L197" s="71">
        <v>15.2</v>
      </c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300</v>
      </c>
      <c r="G200" s="21">
        <f t="shared" ref="G200" si="125">SUM(G196:G199)</f>
        <v>7.7</v>
      </c>
      <c r="H200" s="21">
        <f t="shared" ref="H200" si="126">SUM(H196:H199)</f>
        <v>7.9</v>
      </c>
      <c r="I200" s="21">
        <f t="shared" ref="I200" si="127">SUM(I196:I199)</f>
        <v>33.5</v>
      </c>
      <c r="J200" s="21">
        <f t="shared" ref="J200" si="128">SUM(J196:J199)</f>
        <v>235</v>
      </c>
      <c r="K200" s="27"/>
      <c r="L200" s="21">
        <f t="shared" ref="L200" ca="1" si="129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0">SUM(G201:G206)</f>
        <v>0</v>
      </c>
      <c r="H207" s="21">
        <f t="shared" ref="H207" si="131">SUM(H201:H206)</f>
        <v>0</v>
      </c>
      <c r="I207" s="21">
        <f t="shared" ref="I207" si="132">SUM(I201:I206)</f>
        <v>0</v>
      </c>
      <c r="J207" s="21">
        <f t="shared" ref="J207" si="133">SUM(J201:J206)</f>
        <v>0</v>
      </c>
      <c r="K207" s="27"/>
      <c r="L207" s="21">
        <f t="shared" ref="L207" ca="1" si="13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5">SUM(G208:G213)</f>
        <v>0</v>
      </c>
      <c r="H214" s="21">
        <f t="shared" ref="H214" si="136">SUM(H208:H213)</f>
        <v>0</v>
      </c>
      <c r="I214" s="21">
        <f t="shared" ref="I214" si="137">SUM(I208:I213)</f>
        <v>0</v>
      </c>
      <c r="J214" s="21">
        <f t="shared" ref="J214" si="138">SUM(J208:J213)</f>
        <v>0</v>
      </c>
      <c r="K214" s="27"/>
      <c r="L214" s="21">
        <f t="shared" ref="L214" ca="1" si="139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229" t="s">
        <v>4</v>
      </c>
      <c r="D215" s="230"/>
      <c r="E215" s="33"/>
      <c r="F215" s="34">
        <f>F181+F185+F195+F200+F207+F214</f>
        <v>1575</v>
      </c>
      <c r="G215" s="34">
        <f t="shared" ref="G215" si="140">G181+G185+G195+G200+G207+G214</f>
        <v>47.78</v>
      </c>
      <c r="H215" s="34">
        <f t="shared" ref="H215" si="141">H181+H185+H195+H200+H207+H214</f>
        <v>50.74</v>
      </c>
      <c r="I215" s="34">
        <f t="shared" ref="I215" si="142">I181+I185+I195+I200+I207+I214</f>
        <v>202.76</v>
      </c>
      <c r="J215" s="34">
        <f t="shared" ref="J215" si="143">J181+J185+J195+J200+J207+J214</f>
        <v>1513</v>
      </c>
      <c r="K215" s="35"/>
      <c r="L215" s="34">
        <f t="shared" ref="L215" ca="1" si="144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187" t="s">
        <v>93</v>
      </c>
      <c r="F216" s="188">
        <v>200</v>
      </c>
      <c r="G216" s="187">
        <v>17</v>
      </c>
      <c r="H216" s="187">
        <v>12.25</v>
      </c>
      <c r="I216" s="187">
        <v>38.9</v>
      </c>
      <c r="J216" s="187">
        <v>237.74</v>
      </c>
      <c r="K216" s="187">
        <v>313</v>
      </c>
      <c r="L216" s="187">
        <v>80.680000000000007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149" t="s">
        <v>46</v>
      </c>
      <c r="F218" s="114">
        <v>200</v>
      </c>
      <c r="G218" s="71">
        <v>0.2</v>
      </c>
      <c r="H218" s="71">
        <v>0</v>
      </c>
      <c r="I218" s="74">
        <v>15.02</v>
      </c>
      <c r="J218" s="71">
        <v>58.76</v>
      </c>
      <c r="K218" s="189">
        <v>493</v>
      </c>
      <c r="L218" s="71">
        <v>8.4700000000000006</v>
      </c>
    </row>
    <row r="219" spans="1:12" ht="15" x14ac:dyDescent="0.25">
      <c r="A219" s="25"/>
      <c r="B219" s="16"/>
      <c r="C219" s="11"/>
      <c r="D219" s="7" t="s">
        <v>23</v>
      </c>
      <c r="E219" s="149" t="s">
        <v>66</v>
      </c>
      <c r="F219" s="114">
        <v>40</v>
      </c>
      <c r="G219" s="71">
        <v>1.25</v>
      </c>
      <c r="H219" s="71">
        <v>6.7</v>
      </c>
      <c r="I219" s="74">
        <v>10.23</v>
      </c>
      <c r="J219" s="71">
        <v>197</v>
      </c>
      <c r="K219" s="189">
        <v>93</v>
      </c>
      <c r="L219" s="71">
        <v>21.5</v>
      </c>
    </row>
    <row r="220" spans="1:12" ht="15" x14ac:dyDescent="0.25">
      <c r="A220" s="25"/>
      <c r="B220" s="16"/>
      <c r="C220" s="11"/>
      <c r="D220" s="7" t="s">
        <v>24</v>
      </c>
      <c r="E220" s="149" t="s">
        <v>94</v>
      </c>
      <c r="F220" s="114">
        <v>110</v>
      </c>
      <c r="G220" s="71">
        <v>0.8</v>
      </c>
      <c r="H220" s="71">
        <v>0.8</v>
      </c>
      <c r="I220" s="74">
        <v>19.600000000000001</v>
      </c>
      <c r="J220" s="71">
        <v>94</v>
      </c>
      <c r="K220" s="189">
        <v>112</v>
      </c>
      <c r="L220" s="71">
        <v>86</v>
      </c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550</v>
      </c>
      <c r="G223" s="21">
        <f t="shared" ref="G223" si="145">SUM(G216:G222)</f>
        <v>19.25</v>
      </c>
      <c r="H223" s="21">
        <f t="shared" ref="H223" si="146">SUM(H216:H222)</f>
        <v>19.75</v>
      </c>
      <c r="I223" s="21">
        <f t="shared" ref="I223" si="147">SUM(I216:I222)</f>
        <v>83.75</v>
      </c>
      <c r="J223" s="21">
        <f t="shared" ref="J223" si="148">SUM(J216:J222)</f>
        <v>587.5</v>
      </c>
      <c r="K223" s="27"/>
      <c r="L223" s="21">
        <f t="shared" ref="L223:L265" si="149">SUM(L216:L222)</f>
        <v>196.65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0">SUM(G224:G226)</f>
        <v>0</v>
      </c>
      <c r="H227" s="21">
        <f t="shared" ref="H227" si="151">SUM(H224:H226)</f>
        <v>0</v>
      </c>
      <c r="I227" s="21">
        <f t="shared" ref="I227" si="152">SUM(I224:I226)</f>
        <v>0</v>
      </c>
      <c r="J227" s="21">
        <f t="shared" ref="J227" si="153">SUM(J224:J226)</f>
        <v>0</v>
      </c>
      <c r="K227" s="27"/>
      <c r="L227" s="21">
        <f t="shared" ref="L227" ca="1" si="154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149" t="s">
        <v>95</v>
      </c>
      <c r="F229" s="114">
        <v>250</v>
      </c>
      <c r="G229" s="71">
        <v>3.5</v>
      </c>
      <c r="H229" s="71">
        <v>4.83</v>
      </c>
      <c r="I229" s="74">
        <v>12.12</v>
      </c>
      <c r="J229" s="71">
        <v>76.599999999999994</v>
      </c>
      <c r="K229" s="189">
        <v>128</v>
      </c>
      <c r="L229" s="71">
        <v>64.37</v>
      </c>
    </row>
    <row r="230" spans="1:12" ht="15" x14ac:dyDescent="0.25">
      <c r="A230" s="25"/>
      <c r="B230" s="16"/>
      <c r="C230" s="11"/>
      <c r="D230" s="7" t="s">
        <v>29</v>
      </c>
      <c r="E230" s="149" t="s">
        <v>96</v>
      </c>
      <c r="F230" s="114">
        <v>120</v>
      </c>
      <c r="G230" s="71">
        <v>11.6</v>
      </c>
      <c r="H230" s="71">
        <v>13.36</v>
      </c>
      <c r="I230" s="74">
        <v>8.2100000000000009</v>
      </c>
      <c r="J230" s="71">
        <v>262.39999999999998</v>
      </c>
      <c r="K230" s="189">
        <v>368</v>
      </c>
      <c r="L230" s="71">
        <v>83.43</v>
      </c>
    </row>
    <row r="231" spans="1:12" ht="15" x14ac:dyDescent="0.25">
      <c r="A231" s="25"/>
      <c r="B231" s="16"/>
      <c r="C231" s="11"/>
      <c r="D231" s="7" t="s">
        <v>30</v>
      </c>
      <c r="E231" s="149" t="s">
        <v>51</v>
      </c>
      <c r="F231" s="114">
        <v>200</v>
      </c>
      <c r="G231" s="71">
        <v>3.75</v>
      </c>
      <c r="H231" s="71">
        <v>8.66</v>
      </c>
      <c r="I231" s="74">
        <v>41.72</v>
      </c>
      <c r="J231" s="71">
        <v>138.5</v>
      </c>
      <c r="K231" s="189">
        <v>242</v>
      </c>
      <c r="L231" s="71">
        <v>32.01</v>
      </c>
    </row>
    <row r="232" spans="1:12" ht="15" x14ac:dyDescent="0.25">
      <c r="A232" s="25"/>
      <c r="B232" s="16"/>
      <c r="C232" s="11"/>
      <c r="D232" s="7" t="s">
        <v>31</v>
      </c>
      <c r="E232" s="149" t="s">
        <v>52</v>
      </c>
      <c r="F232" s="114">
        <v>200</v>
      </c>
      <c r="G232" s="71">
        <v>0.5</v>
      </c>
      <c r="H232" s="71">
        <v>0</v>
      </c>
      <c r="I232" s="74">
        <v>16</v>
      </c>
      <c r="J232" s="71">
        <v>110</v>
      </c>
      <c r="K232" s="189">
        <v>508</v>
      </c>
      <c r="L232" s="71">
        <v>5.5</v>
      </c>
    </row>
    <row r="233" spans="1:12" ht="15" x14ac:dyDescent="0.25">
      <c r="A233" s="25"/>
      <c r="B233" s="16"/>
      <c r="C233" s="11"/>
      <c r="D233" s="7" t="s">
        <v>32</v>
      </c>
      <c r="E233" s="149" t="s">
        <v>53</v>
      </c>
      <c r="F233" s="114">
        <v>50</v>
      </c>
      <c r="G233" s="71">
        <v>7.6</v>
      </c>
      <c r="H233" s="71">
        <v>0.8</v>
      </c>
      <c r="I233" s="74">
        <v>39.200000000000003</v>
      </c>
      <c r="J233" s="71">
        <v>235</v>
      </c>
      <c r="K233" s="189">
        <v>108</v>
      </c>
      <c r="L233" s="71">
        <v>11.34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820</v>
      </c>
      <c r="G237" s="21">
        <f t="shared" ref="G237" si="155">SUM(G228:G236)</f>
        <v>26.950000000000003</v>
      </c>
      <c r="H237" s="21">
        <f t="shared" ref="H237" si="156">SUM(H228:H236)</f>
        <v>27.65</v>
      </c>
      <c r="I237" s="21">
        <f t="shared" ref="I237" si="157">SUM(I228:I236)</f>
        <v>117.25</v>
      </c>
      <c r="J237" s="21">
        <f t="shared" ref="J237" si="158">SUM(J228:J236)</f>
        <v>822.5</v>
      </c>
      <c r="K237" s="27"/>
      <c r="L237" s="21">
        <f t="shared" ref="L237" ca="1" si="159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75">
        <v>40</v>
      </c>
      <c r="F238" s="64">
        <v>3.1</v>
      </c>
      <c r="G238" s="64">
        <v>5.4</v>
      </c>
      <c r="H238" s="190">
        <v>17.98</v>
      </c>
      <c r="I238" s="64">
        <v>153.24</v>
      </c>
      <c r="J238" s="191">
        <v>93</v>
      </c>
      <c r="K238" s="64">
        <v>21.5</v>
      </c>
      <c r="L238" s="64">
        <v>21.5</v>
      </c>
    </row>
    <row r="239" spans="1:12" ht="15" x14ac:dyDescent="0.25">
      <c r="A239" s="25"/>
      <c r="B239" s="16"/>
      <c r="C239" s="11"/>
      <c r="D239" s="12" t="s">
        <v>31</v>
      </c>
      <c r="E239" s="114">
        <v>200</v>
      </c>
      <c r="F239" s="71">
        <v>0.2</v>
      </c>
      <c r="G239" s="71">
        <v>0</v>
      </c>
      <c r="H239" s="74">
        <v>15.02</v>
      </c>
      <c r="I239" s="71">
        <v>58.76</v>
      </c>
      <c r="J239" s="189">
        <v>493</v>
      </c>
      <c r="K239" s="71">
        <v>8.4700000000000006</v>
      </c>
      <c r="L239" s="71">
        <v>8.4700000000000006</v>
      </c>
    </row>
    <row r="240" spans="1:12" ht="15.75" thickBot="1" x14ac:dyDescent="0.3">
      <c r="A240" s="25"/>
      <c r="B240" s="16"/>
      <c r="C240" s="11"/>
      <c r="D240" s="6"/>
      <c r="E240" s="162">
        <v>40</v>
      </c>
      <c r="F240" s="161">
        <v>4.4000000000000004</v>
      </c>
      <c r="G240" s="161">
        <v>2.5</v>
      </c>
      <c r="H240" s="192">
        <v>0.5</v>
      </c>
      <c r="I240" s="161">
        <v>23</v>
      </c>
      <c r="J240" s="193">
        <v>300</v>
      </c>
      <c r="K240" s="161">
        <v>13</v>
      </c>
      <c r="L240" s="161">
        <v>13</v>
      </c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7.7000000000000011</v>
      </c>
      <c r="G242" s="21">
        <f t="shared" ref="G242" si="160">SUM(G238:G241)</f>
        <v>7.9</v>
      </c>
      <c r="H242" s="21">
        <f t="shared" ref="H242" si="161">SUM(H238:H241)</f>
        <v>33.5</v>
      </c>
      <c r="I242" s="21">
        <f t="shared" ref="I242" si="162">SUM(I238:I241)</f>
        <v>235</v>
      </c>
      <c r="J242" s="21">
        <f t="shared" ref="J242" si="163">SUM(J238:J241)</f>
        <v>886</v>
      </c>
      <c r="K242" s="27"/>
      <c r="L242" s="21">
        <f t="shared" ref="L242" ca="1" si="164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5">SUM(G243:G248)</f>
        <v>0</v>
      </c>
      <c r="H249" s="21">
        <f t="shared" ref="H249" si="166">SUM(H243:H248)</f>
        <v>0</v>
      </c>
      <c r="I249" s="21">
        <f t="shared" ref="I249" si="167">SUM(I243:I248)</f>
        <v>0</v>
      </c>
      <c r="J249" s="21">
        <f t="shared" ref="J249" si="168">SUM(J243:J248)</f>
        <v>0</v>
      </c>
      <c r="K249" s="27"/>
      <c r="L249" s="21">
        <f t="shared" ref="L249" ca="1" si="169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0">SUM(G250:G255)</f>
        <v>0</v>
      </c>
      <c r="H256" s="21">
        <f t="shared" ref="H256" si="171">SUM(H250:H255)</f>
        <v>0</v>
      </c>
      <c r="I256" s="21">
        <f t="shared" ref="I256" si="172">SUM(I250:I255)</f>
        <v>0</v>
      </c>
      <c r="J256" s="21">
        <f t="shared" ref="J256" si="173">SUM(J250:J255)</f>
        <v>0</v>
      </c>
      <c r="K256" s="27"/>
      <c r="L256" s="21">
        <f t="shared" ref="L256" ca="1" si="174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229" t="s">
        <v>4</v>
      </c>
      <c r="D257" s="230"/>
      <c r="E257" s="33"/>
      <c r="F257" s="34">
        <f>F223+F227+F237+F242+F249+F256</f>
        <v>1377.7</v>
      </c>
      <c r="G257" s="34">
        <f t="shared" ref="G257" si="175">G223+G227+G237+G242+G249+G256</f>
        <v>54.1</v>
      </c>
      <c r="H257" s="34">
        <f t="shared" ref="H257" si="176">H223+H227+H237+H242+H249+H256</f>
        <v>80.900000000000006</v>
      </c>
      <c r="I257" s="34">
        <f t="shared" ref="I257" si="177">I223+I227+I237+I242+I249+I256</f>
        <v>436</v>
      </c>
      <c r="J257" s="34">
        <f t="shared" ref="J257" si="178">J223+J227+J237+J242+J249+J256</f>
        <v>2296</v>
      </c>
      <c r="K257" s="35"/>
      <c r="L257" s="34">
        <f t="shared" ref="L257" ca="1" si="179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8" t="s">
        <v>57</v>
      </c>
      <c r="F258" s="59">
        <v>200</v>
      </c>
      <c r="G258" s="60">
        <v>15.45</v>
      </c>
      <c r="H258" s="60">
        <v>7.95</v>
      </c>
      <c r="I258" s="61">
        <v>38.93</v>
      </c>
      <c r="J258" s="62">
        <v>230.74</v>
      </c>
      <c r="K258" s="63">
        <v>250</v>
      </c>
      <c r="L258" s="64">
        <v>39.659999999999997</v>
      </c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65" t="s">
        <v>97</v>
      </c>
      <c r="F260" s="66">
        <v>200</v>
      </c>
      <c r="G260" s="67">
        <v>0.2</v>
      </c>
      <c r="H260" s="67">
        <v>0</v>
      </c>
      <c r="I260" s="68">
        <v>15.02</v>
      </c>
      <c r="J260" s="69">
        <v>58.76</v>
      </c>
      <c r="K260" s="70">
        <v>493</v>
      </c>
      <c r="L260" s="71">
        <v>15.4</v>
      </c>
    </row>
    <row r="261" spans="1:12" ht="15" x14ac:dyDescent="0.25">
      <c r="A261" s="25"/>
      <c r="B261" s="16"/>
      <c r="C261" s="11"/>
      <c r="D261" s="7" t="s">
        <v>23</v>
      </c>
      <c r="E261" s="65" t="s">
        <v>47</v>
      </c>
      <c r="F261" s="66">
        <v>50</v>
      </c>
      <c r="G261" s="67">
        <v>3.2</v>
      </c>
      <c r="H261" s="67">
        <v>11.4</v>
      </c>
      <c r="I261" s="68">
        <v>20</v>
      </c>
      <c r="J261" s="69">
        <v>251</v>
      </c>
      <c r="K261" s="70">
        <v>93</v>
      </c>
      <c r="L261" s="71">
        <v>91.59</v>
      </c>
    </row>
    <row r="262" spans="1:12" ht="15" x14ac:dyDescent="0.25">
      <c r="A262" s="25"/>
      <c r="B262" s="16"/>
      <c r="C262" s="11"/>
      <c r="D262" s="7" t="s">
        <v>24</v>
      </c>
      <c r="E262" s="149" t="s">
        <v>87</v>
      </c>
      <c r="F262" s="150">
        <v>100</v>
      </c>
      <c r="G262" s="71">
        <v>0.4</v>
      </c>
      <c r="H262" s="71">
        <v>0.4</v>
      </c>
      <c r="I262" s="74">
        <v>9.8000000000000007</v>
      </c>
      <c r="J262" s="71">
        <v>47</v>
      </c>
      <c r="K262" s="114">
        <v>112</v>
      </c>
      <c r="L262" s="71">
        <v>50</v>
      </c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550</v>
      </c>
      <c r="G265" s="21">
        <f t="shared" ref="G265" si="180">SUM(G258:G264)</f>
        <v>19.249999999999996</v>
      </c>
      <c r="H265" s="21">
        <f t="shared" ref="H265" si="181">SUM(H258:H264)</f>
        <v>19.75</v>
      </c>
      <c r="I265" s="21">
        <f t="shared" ref="I265" si="182">SUM(I258:I264)</f>
        <v>83.75</v>
      </c>
      <c r="J265" s="21">
        <f t="shared" ref="J265" si="183">SUM(J258:J264)</f>
        <v>587.5</v>
      </c>
      <c r="K265" s="27"/>
      <c r="L265" s="21">
        <f t="shared" si="149"/>
        <v>196.65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4">SUM(G266:G268)</f>
        <v>0</v>
      </c>
      <c r="H269" s="21">
        <f t="shared" ref="H269" si="185">SUM(H266:H268)</f>
        <v>0</v>
      </c>
      <c r="I269" s="21">
        <f t="shared" ref="I269" si="186">SUM(I266:I268)</f>
        <v>0</v>
      </c>
      <c r="J269" s="21">
        <f t="shared" ref="J269" si="187">SUM(J266:J268)</f>
        <v>0</v>
      </c>
      <c r="K269" s="27"/>
      <c r="L269" s="21">
        <f t="shared" ref="L269" ca="1" si="188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72" t="s">
        <v>68</v>
      </c>
      <c r="F270" s="73">
        <v>100</v>
      </c>
      <c r="G270" s="71">
        <v>0.7</v>
      </c>
      <c r="H270" s="71">
        <v>5.0999999999999996</v>
      </c>
      <c r="I270" s="74">
        <v>3.6</v>
      </c>
      <c r="J270" s="71">
        <v>34</v>
      </c>
      <c r="K270" s="75">
        <v>3</v>
      </c>
      <c r="L270" s="64">
        <v>26.64</v>
      </c>
    </row>
    <row r="271" spans="1:12" ht="15" x14ac:dyDescent="0.25">
      <c r="A271" s="25"/>
      <c r="B271" s="16"/>
      <c r="C271" s="11"/>
      <c r="D271" s="7" t="s">
        <v>28</v>
      </c>
      <c r="E271" s="76" t="s">
        <v>98</v>
      </c>
      <c r="F271" s="77">
        <v>200</v>
      </c>
      <c r="G271" s="78">
        <v>1.5</v>
      </c>
      <c r="H271" s="78">
        <v>4</v>
      </c>
      <c r="I271" s="79">
        <v>8.41</v>
      </c>
      <c r="J271" s="80">
        <v>76</v>
      </c>
      <c r="K271" s="81">
        <v>128</v>
      </c>
      <c r="L271" s="71">
        <v>42.36</v>
      </c>
    </row>
    <row r="272" spans="1:12" ht="15" x14ac:dyDescent="0.25">
      <c r="A272" s="25"/>
      <c r="B272" s="16"/>
      <c r="C272" s="11"/>
      <c r="D272" s="7" t="s">
        <v>29</v>
      </c>
      <c r="E272" s="76" t="s">
        <v>99</v>
      </c>
      <c r="F272" s="77">
        <v>80</v>
      </c>
      <c r="G272" s="78">
        <v>9.1999999999999993</v>
      </c>
      <c r="H272" s="78">
        <v>15.83</v>
      </c>
      <c r="I272" s="79">
        <v>11.3</v>
      </c>
      <c r="J272" s="80">
        <v>156</v>
      </c>
      <c r="K272" s="81">
        <v>381</v>
      </c>
      <c r="L272" s="71">
        <v>80.430000000000007</v>
      </c>
    </row>
    <row r="273" spans="1:12" ht="15" x14ac:dyDescent="0.25">
      <c r="A273" s="25"/>
      <c r="B273" s="16"/>
      <c r="C273" s="11"/>
      <c r="D273" s="7" t="s">
        <v>30</v>
      </c>
      <c r="E273" s="82" t="s">
        <v>100</v>
      </c>
      <c r="F273" s="83">
        <v>150</v>
      </c>
      <c r="G273" s="84">
        <v>8.4499999999999993</v>
      </c>
      <c r="H273" s="84">
        <v>1.92</v>
      </c>
      <c r="I273" s="85">
        <v>28.74</v>
      </c>
      <c r="J273" s="86">
        <v>211.5</v>
      </c>
      <c r="K273" s="87">
        <v>417</v>
      </c>
      <c r="L273" s="71">
        <v>30.38</v>
      </c>
    </row>
    <row r="274" spans="1:12" ht="15" x14ac:dyDescent="0.25">
      <c r="A274" s="25"/>
      <c r="B274" s="16"/>
      <c r="C274" s="11"/>
      <c r="D274" s="7" t="s">
        <v>31</v>
      </c>
      <c r="E274" s="88" t="s">
        <v>52</v>
      </c>
      <c r="F274" s="89">
        <v>200</v>
      </c>
      <c r="G274" s="90">
        <v>0.5</v>
      </c>
      <c r="H274" s="90">
        <v>0</v>
      </c>
      <c r="I274" s="91">
        <v>16</v>
      </c>
      <c r="J274" s="92">
        <v>110</v>
      </c>
      <c r="K274" s="93">
        <v>508</v>
      </c>
      <c r="L274" s="71">
        <v>5.5</v>
      </c>
    </row>
    <row r="275" spans="1:12" ht="15" x14ac:dyDescent="0.25">
      <c r="A275" s="25"/>
      <c r="B275" s="16"/>
      <c r="C275" s="11"/>
      <c r="D275" s="7" t="s">
        <v>32</v>
      </c>
      <c r="E275" s="82" t="s">
        <v>53</v>
      </c>
      <c r="F275" s="83">
        <v>100</v>
      </c>
      <c r="G275" s="84">
        <v>6.6</v>
      </c>
      <c r="H275" s="84">
        <v>0.8</v>
      </c>
      <c r="I275" s="85">
        <v>49.2</v>
      </c>
      <c r="J275" s="86">
        <v>235</v>
      </c>
      <c r="K275" s="87">
        <v>108</v>
      </c>
      <c r="L275" s="71">
        <v>11.34</v>
      </c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.75" thickBot="1" x14ac:dyDescent="0.3">
      <c r="A279" s="26"/>
      <c r="B279" s="18"/>
      <c r="C279" s="8"/>
      <c r="D279" s="19" t="s">
        <v>39</v>
      </c>
      <c r="E279" s="9"/>
      <c r="F279" s="21">
        <f>SUM(F270:F278)</f>
        <v>830</v>
      </c>
      <c r="G279" s="21">
        <f t="shared" ref="G279" si="189">SUM(G270:G278)</f>
        <v>26.949999999999996</v>
      </c>
      <c r="H279" s="21">
        <f t="shared" ref="H279" si="190">SUM(H270:H278)</f>
        <v>27.650000000000002</v>
      </c>
      <c r="I279" s="21">
        <f t="shared" ref="I279" si="191">SUM(I270:I278)</f>
        <v>117.25</v>
      </c>
      <c r="J279" s="21">
        <f t="shared" ref="J279" si="192">SUM(J270:J278)</f>
        <v>822.5</v>
      </c>
      <c r="K279" s="27"/>
      <c r="L279" s="21">
        <f t="shared" ref="L279" ca="1" si="193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94" t="s">
        <v>101</v>
      </c>
      <c r="F280" s="95">
        <v>100</v>
      </c>
      <c r="G280" s="194">
        <v>7.6</v>
      </c>
      <c r="H280" s="194">
        <v>7.9</v>
      </c>
      <c r="I280" s="195">
        <v>18.5</v>
      </c>
      <c r="J280" s="194">
        <v>212</v>
      </c>
      <c r="K280" s="98">
        <v>542</v>
      </c>
      <c r="L280" s="99">
        <v>31</v>
      </c>
    </row>
    <row r="281" spans="1:12" ht="15" x14ac:dyDescent="0.25">
      <c r="A281" s="25"/>
      <c r="B281" s="16"/>
      <c r="C281" s="11"/>
      <c r="D281" s="12" t="s">
        <v>31</v>
      </c>
      <c r="E281" s="65" t="s">
        <v>46</v>
      </c>
      <c r="F281" s="66" t="s">
        <v>55</v>
      </c>
      <c r="G281" s="67">
        <v>0.1</v>
      </c>
      <c r="H281" s="67">
        <v>0</v>
      </c>
      <c r="I281" s="68">
        <v>15</v>
      </c>
      <c r="J281" s="69">
        <v>60</v>
      </c>
      <c r="K281" s="70" t="s">
        <v>56</v>
      </c>
      <c r="L281" s="71">
        <v>7.2</v>
      </c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100</v>
      </c>
      <c r="G284" s="21">
        <f t="shared" ref="G284" si="194">SUM(G280:G283)</f>
        <v>7.6999999999999993</v>
      </c>
      <c r="H284" s="21">
        <f t="shared" ref="H284" si="195">SUM(H280:H283)</f>
        <v>7.9</v>
      </c>
      <c r="I284" s="21">
        <f t="shared" ref="I284" si="196">SUM(I280:I283)</f>
        <v>33.5</v>
      </c>
      <c r="J284" s="21">
        <f t="shared" ref="J284" si="197">SUM(J280:J283)</f>
        <v>272</v>
      </c>
      <c r="K284" s="27"/>
      <c r="L284" s="21">
        <f t="shared" ref="L284" ca="1" si="198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9">SUM(G285:G290)</f>
        <v>0</v>
      </c>
      <c r="H291" s="21">
        <f t="shared" ref="H291" si="200">SUM(H285:H290)</f>
        <v>0</v>
      </c>
      <c r="I291" s="21">
        <f t="shared" ref="I291" si="201">SUM(I285:I290)</f>
        <v>0</v>
      </c>
      <c r="J291" s="21">
        <f t="shared" ref="J291" si="202">SUM(J285:J290)</f>
        <v>0</v>
      </c>
      <c r="K291" s="27"/>
      <c r="L291" s="21">
        <f t="shared" ref="L291" ca="1" si="203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4">SUM(G292:G297)</f>
        <v>0</v>
      </c>
      <c r="H298" s="21">
        <f t="shared" ref="H298" si="205">SUM(H292:H297)</f>
        <v>0</v>
      </c>
      <c r="I298" s="21">
        <f t="shared" ref="I298" si="206">SUM(I292:I297)</f>
        <v>0</v>
      </c>
      <c r="J298" s="21">
        <f t="shared" ref="J298" si="207">SUM(J292:J297)</f>
        <v>0</v>
      </c>
      <c r="K298" s="27"/>
      <c r="L298" s="21">
        <f t="shared" ref="L298" ca="1" si="208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229" t="s">
        <v>4</v>
      </c>
      <c r="D299" s="230"/>
      <c r="E299" s="33"/>
      <c r="F299" s="34">
        <f>F265+F269+F279+F284+F291+F298</f>
        <v>1480</v>
      </c>
      <c r="G299" s="34">
        <f t="shared" ref="G299" si="209">G265+G269+G279+G284+G291+G298</f>
        <v>53.899999999999991</v>
      </c>
      <c r="H299" s="34">
        <f t="shared" ref="H299" si="210">H265+H269+H279+H284+H291+H298</f>
        <v>55.300000000000004</v>
      </c>
      <c r="I299" s="34">
        <f t="shared" ref="I299" si="211">I265+I269+I279+I284+I291+I298</f>
        <v>234.5</v>
      </c>
      <c r="J299" s="34">
        <f t="shared" ref="J299" si="212">J265+J269+J279+J284+J291+J298</f>
        <v>1682</v>
      </c>
      <c r="K299" s="35"/>
      <c r="L299" s="34">
        <f t="shared" ref="L299" ca="1" si="213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135" t="s">
        <v>102</v>
      </c>
      <c r="F300" s="136">
        <v>200</v>
      </c>
      <c r="G300" s="137">
        <v>14.85</v>
      </c>
      <c r="H300" s="137">
        <v>3.35</v>
      </c>
      <c r="I300" s="137">
        <v>45.73</v>
      </c>
      <c r="J300" s="137">
        <v>123.8</v>
      </c>
      <c r="K300" s="196">
        <v>267</v>
      </c>
      <c r="L300" s="137">
        <v>97.98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149" t="s">
        <v>84</v>
      </c>
      <c r="F302" s="197">
        <v>200</v>
      </c>
      <c r="G302" s="198">
        <v>0.2</v>
      </c>
      <c r="H302" s="198">
        <v>0</v>
      </c>
      <c r="I302" s="198">
        <v>15.02</v>
      </c>
      <c r="J302" s="198">
        <v>58.7</v>
      </c>
      <c r="K302" s="199">
        <v>500</v>
      </c>
      <c r="L302" s="198">
        <v>15.2</v>
      </c>
    </row>
    <row r="303" spans="1:12" ht="15" x14ac:dyDescent="0.25">
      <c r="A303" s="25"/>
      <c r="B303" s="16"/>
      <c r="C303" s="11"/>
      <c r="D303" s="7" t="s">
        <v>23</v>
      </c>
      <c r="E303" s="149" t="s">
        <v>47</v>
      </c>
      <c r="F303" s="164">
        <v>80</v>
      </c>
      <c r="G303" s="165">
        <v>3.2</v>
      </c>
      <c r="H303" s="165">
        <v>14.4</v>
      </c>
      <c r="I303" s="165">
        <v>20</v>
      </c>
      <c r="J303" s="165">
        <v>370</v>
      </c>
      <c r="K303" s="199">
        <v>93</v>
      </c>
      <c r="L303" s="165">
        <v>61.47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480</v>
      </c>
      <c r="G307" s="21">
        <f t="shared" ref="G307" si="214">SUM(G300:G306)</f>
        <v>18.25</v>
      </c>
      <c r="H307" s="21">
        <f t="shared" ref="H307" si="215">SUM(H300:H306)</f>
        <v>17.75</v>
      </c>
      <c r="I307" s="21">
        <f t="shared" ref="I307" si="216">SUM(I300:I306)</f>
        <v>80.75</v>
      </c>
      <c r="J307" s="21">
        <f t="shared" ref="J307" si="217">SUM(J300:J306)</f>
        <v>552.5</v>
      </c>
      <c r="K307" s="27"/>
      <c r="L307" s="21">
        <f t="shared" ref="L307:L349" si="218">SUM(L300:L306)</f>
        <v>174.65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9">SUM(G308:G310)</f>
        <v>0</v>
      </c>
      <c r="H311" s="21">
        <f t="shared" ref="H311" si="220">SUM(H308:H310)</f>
        <v>0</v>
      </c>
      <c r="I311" s="21">
        <f t="shared" ref="I311" si="221">SUM(I308:I310)</f>
        <v>0</v>
      </c>
      <c r="J311" s="21">
        <f t="shared" ref="J311" si="222">SUM(J308:J310)</f>
        <v>0</v>
      </c>
      <c r="K311" s="27"/>
      <c r="L311" s="21">
        <f t="shared" ref="L311" ca="1" si="223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72" t="s">
        <v>48</v>
      </c>
      <c r="F312" s="73">
        <v>100</v>
      </c>
      <c r="G312" s="64">
        <v>1</v>
      </c>
      <c r="H312" s="64">
        <v>10</v>
      </c>
      <c r="I312" s="190">
        <v>16</v>
      </c>
      <c r="J312" s="64">
        <v>109</v>
      </c>
      <c r="K312" s="200">
        <v>1</v>
      </c>
      <c r="L312" s="64">
        <v>24.37</v>
      </c>
    </row>
    <row r="313" spans="1:12" ht="15" x14ac:dyDescent="0.25">
      <c r="A313" s="25"/>
      <c r="B313" s="16"/>
      <c r="C313" s="11"/>
      <c r="D313" s="7" t="s">
        <v>28</v>
      </c>
      <c r="E313" s="72" t="s">
        <v>103</v>
      </c>
      <c r="F313" s="150">
        <v>250</v>
      </c>
      <c r="G313" s="71">
        <v>2.37</v>
      </c>
      <c r="H313" s="71">
        <v>5.07</v>
      </c>
      <c r="I313" s="74">
        <v>16.399999999999999</v>
      </c>
      <c r="J313" s="71">
        <v>120.5</v>
      </c>
      <c r="K313" s="199">
        <v>158</v>
      </c>
      <c r="L313" s="71">
        <v>49.7</v>
      </c>
    </row>
    <row r="314" spans="1:12" ht="15" x14ac:dyDescent="0.25">
      <c r="A314" s="25"/>
      <c r="B314" s="16"/>
      <c r="C314" s="11"/>
      <c r="D314" s="7" t="s">
        <v>29</v>
      </c>
      <c r="E314" s="149" t="s">
        <v>104</v>
      </c>
      <c r="F314" s="150">
        <v>80</v>
      </c>
      <c r="G314" s="71">
        <v>12.52</v>
      </c>
      <c r="H314" s="71">
        <v>7.2</v>
      </c>
      <c r="I314" s="74">
        <v>13.11</v>
      </c>
      <c r="J314" s="71">
        <v>129.1</v>
      </c>
      <c r="K314" s="199">
        <v>336</v>
      </c>
      <c r="L314" s="71">
        <v>69.430000000000007</v>
      </c>
    </row>
    <row r="315" spans="1:12" ht="15" x14ac:dyDescent="0.25">
      <c r="A315" s="25"/>
      <c r="B315" s="16"/>
      <c r="C315" s="11"/>
      <c r="D315" s="7" t="s">
        <v>30</v>
      </c>
      <c r="E315" s="149" t="s">
        <v>64</v>
      </c>
      <c r="F315" s="150">
        <v>150</v>
      </c>
      <c r="G315" s="71">
        <v>2.46</v>
      </c>
      <c r="H315" s="71">
        <v>4.38</v>
      </c>
      <c r="I315" s="74">
        <v>22.34</v>
      </c>
      <c r="J315" s="71">
        <v>136.4</v>
      </c>
      <c r="K315" s="199">
        <v>237</v>
      </c>
      <c r="L315" s="71">
        <v>30.38</v>
      </c>
    </row>
    <row r="316" spans="1:12" ht="15" x14ac:dyDescent="0.25">
      <c r="A316" s="25"/>
      <c r="B316" s="16"/>
      <c r="C316" s="11"/>
      <c r="D316" s="7" t="s">
        <v>31</v>
      </c>
      <c r="E316" s="149" t="s">
        <v>105</v>
      </c>
      <c r="F316" s="150">
        <v>200</v>
      </c>
      <c r="G316" s="71">
        <v>1</v>
      </c>
      <c r="H316" s="71">
        <v>0.2</v>
      </c>
      <c r="I316" s="74">
        <v>0.2</v>
      </c>
      <c r="J316" s="71">
        <v>92</v>
      </c>
      <c r="K316" s="199">
        <v>112</v>
      </c>
      <c r="L316" s="71">
        <v>11.08</v>
      </c>
    </row>
    <row r="317" spans="1:12" ht="15" x14ac:dyDescent="0.25">
      <c r="A317" s="25"/>
      <c r="B317" s="16"/>
      <c r="C317" s="11"/>
      <c r="D317" s="7" t="s">
        <v>32</v>
      </c>
      <c r="E317" s="149" t="s">
        <v>106</v>
      </c>
      <c r="F317" s="150">
        <v>100</v>
      </c>
      <c r="G317" s="71">
        <v>7.6</v>
      </c>
      <c r="H317" s="71">
        <v>0.8</v>
      </c>
      <c r="I317" s="74">
        <v>49.2</v>
      </c>
      <c r="J317" s="71">
        <v>235</v>
      </c>
      <c r="K317" s="199">
        <v>108</v>
      </c>
      <c r="L317" s="71">
        <v>11.72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880</v>
      </c>
      <c r="G321" s="21">
        <f t="shared" ref="G321" si="224">SUM(G312:G320)</f>
        <v>26.950000000000003</v>
      </c>
      <c r="H321" s="21">
        <f t="shared" ref="H321" si="225">SUM(H312:H320)</f>
        <v>27.65</v>
      </c>
      <c r="I321" s="21">
        <f t="shared" ref="I321" si="226">SUM(I312:I320)</f>
        <v>117.25</v>
      </c>
      <c r="J321" s="21">
        <f t="shared" ref="J321" si="227">SUM(J312:J320)</f>
        <v>822</v>
      </c>
      <c r="K321" s="27"/>
      <c r="L321" s="21">
        <f t="shared" ref="L321" ca="1" si="228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149" t="s">
        <v>47</v>
      </c>
      <c r="F322" s="201">
        <v>100</v>
      </c>
      <c r="G322" s="71">
        <v>3.2</v>
      </c>
      <c r="H322" s="71">
        <v>3.4</v>
      </c>
      <c r="I322" s="74">
        <v>20</v>
      </c>
      <c r="J322" s="71">
        <v>359</v>
      </c>
      <c r="K322" s="199">
        <v>93</v>
      </c>
      <c r="L322" s="71">
        <v>6.42</v>
      </c>
    </row>
    <row r="323" spans="1:12" ht="15" x14ac:dyDescent="0.25">
      <c r="A323" s="25"/>
      <c r="B323" s="16"/>
      <c r="C323" s="11"/>
      <c r="D323" s="12" t="s">
        <v>31</v>
      </c>
      <c r="E323" s="149" t="s">
        <v>107</v>
      </c>
      <c r="F323" s="202">
        <v>200</v>
      </c>
      <c r="G323" s="71">
        <v>0.1</v>
      </c>
      <c r="H323" s="71">
        <v>0</v>
      </c>
      <c r="I323" s="74">
        <v>15</v>
      </c>
      <c r="J323" s="71">
        <v>60</v>
      </c>
      <c r="K323" s="199">
        <v>493</v>
      </c>
      <c r="L323" s="178">
        <v>22.46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29">SUM(G322:G325)</f>
        <v>3.3000000000000003</v>
      </c>
      <c r="H326" s="21">
        <f t="shared" ref="H326" si="230">SUM(H322:H325)</f>
        <v>3.4</v>
      </c>
      <c r="I326" s="21">
        <f t="shared" ref="I326" si="231">SUM(I322:I325)</f>
        <v>35</v>
      </c>
      <c r="J326" s="21">
        <f t="shared" ref="J326" si="232">SUM(J322:J325)</f>
        <v>419</v>
      </c>
      <c r="K326" s="27"/>
      <c r="L326" s="21">
        <f t="shared" ref="L326" ca="1" si="233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4">SUM(G327:G332)</f>
        <v>0</v>
      </c>
      <c r="H333" s="21">
        <f t="shared" ref="H333" si="235">SUM(H327:H332)</f>
        <v>0</v>
      </c>
      <c r="I333" s="21">
        <f t="shared" ref="I333" si="236">SUM(I327:I332)</f>
        <v>0</v>
      </c>
      <c r="J333" s="21">
        <f t="shared" ref="J333" si="237">SUM(J327:J332)</f>
        <v>0</v>
      </c>
      <c r="K333" s="27"/>
      <c r="L333" s="21">
        <f t="shared" ref="L333" ca="1" si="23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9">SUM(G334:G339)</f>
        <v>0</v>
      </c>
      <c r="H340" s="21">
        <f t="shared" ref="H340" si="240">SUM(H334:H339)</f>
        <v>0</v>
      </c>
      <c r="I340" s="21">
        <f t="shared" ref="I340" si="241">SUM(I334:I339)</f>
        <v>0</v>
      </c>
      <c r="J340" s="21">
        <f t="shared" ref="J340" si="242">SUM(J334:J339)</f>
        <v>0</v>
      </c>
      <c r="K340" s="27"/>
      <c r="L340" s="21">
        <f t="shared" ref="L340" ca="1" si="243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229" t="s">
        <v>4</v>
      </c>
      <c r="D341" s="230"/>
      <c r="E341" s="33"/>
      <c r="F341" s="34">
        <f>F307+F311+F321+F326+F333+F340</f>
        <v>1660</v>
      </c>
      <c r="G341" s="34">
        <f t="shared" ref="G341" si="244">G307+G311+G321+G326+G333+G340</f>
        <v>48.5</v>
      </c>
      <c r="H341" s="34">
        <f t="shared" ref="H341" si="245">H307+H311+H321+H326+H333+H340</f>
        <v>48.8</v>
      </c>
      <c r="I341" s="34">
        <f t="shared" ref="I341" si="246">I307+I311+I321+I326+I333+I340</f>
        <v>233</v>
      </c>
      <c r="J341" s="34">
        <f t="shared" ref="J341" si="247">J307+J311+J321+J326+J333+J340</f>
        <v>1793.5</v>
      </c>
      <c r="K341" s="35"/>
      <c r="L341" s="34">
        <f t="shared" ref="L341" ca="1" si="248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135" t="s">
        <v>108</v>
      </c>
      <c r="F342" s="136">
        <v>200</v>
      </c>
      <c r="G342" s="137">
        <v>15.85</v>
      </c>
      <c r="H342" s="137">
        <v>4.45</v>
      </c>
      <c r="I342" s="203">
        <v>112.5</v>
      </c>
      <c r="J342" s="137">
        <v>133.4</v>
      </c>
      <c r="K342" s="196">
        <v>267</v>
      </c>
      <c r="L342" s="137">
        <v>87.6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149" t="s">
        <v>107</v>
      </c>
      <c r="F344" s="150">
        <v>200</v>
      </c>
      <c r="G344" s="71">
        <v>0.1</v>
      </c>
      <c r="H344" s="71">
        <v>0</v>
      </c>
      <c r="I344" s="74">
        <v>15</v>
      </c>
      <c r="J344" s="71">
        <v>60</v>
      </c>
      <c r="K344" s="199">
        <v>493</v>
      </c>
      <c r="L344" s="71">
        <v>7.66</v>
      </c>
    </row>
    <row r="345" spans="1:12" ht="15" x14ac:dyDescent="0.25">
      <c r="A345" s="15"/>
      <c r="B345" s="16"/>
      <c r="C345" s="11"/>
      <c r="D345" s="7" t="s">
        <v>23</v>
      </c>
      <c r="E345" s="149" t="s">
        <v>47</v>
      </c>
      <c r="F345" s="204">
        <v>80</v>
      </c>
      <c r="G345" s="71">
        <v>3.2</v>
      </c>
      <c r="H345" s="71">
        <v>3.4</v>
      </c>
      <c r="I345" s="74">
        <v>112</v>
      </c>
      <c r="J345" s="71">
        <v>394</v>
      </c>
      <c r="K345" s="199">
        <v>93</v>
      </c>
      <c r="L345" s="71">
        <v>46.34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480</v>
      </c>
      <c r="G349" s="21">
        <f t="shared" ref="G349" si="249">SUM(G342:G348)</f>
        <v>19.149999999999999</v>
      </c>
      <c r="H349" s="21">
        <f t="shared" ref="H349" si="250">SUM(H342:H348)</f>
        <v>7.85</v>
      </c>
      <c r="I349" s="21">
        <f t="shared" ref="I349" si="251">SUM(I342:I348)</f>
        <v>239.5</v>
      </c>
      <c r="J349" s="21">
        <f t="shared" ref="J349" si="252">SUM(J342:J348)</f>
        <v>587.4</v>
      </c>
      <c r="K349" s="27"/>
      <c r="L349" s="21">
        <f t="shared" si="218"/>
        <v>141.6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3">SUM(G350:G352)</f>
        <v>0</v>
      </c>
      <c r="H353" s="21">
        <f t="shared" ref="H353" si="254">SUM(H350:H352)</f>
        <v>0</v>
      </c>
      <c r="I353" s="21">
        <f t="shared" ref="I353" si="255">SUM(I350:I352)</f>
        <v>0</v>
      </c>
      <c r="J353" s="21">
        <f t="shared" ref="J353" si="256">SUM(J350:J352)</f>
        <v>0</v>
      </c>
      <c r="K353" s="27"/>
      <c r="L353" s="21">
        <f t="shared" ref="L353" ca="1" si="25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72" t="s">
        <v>109</v>
      </c>
      <c r="F354" s="73">
        <v>100</v>
      </c>
      <c r="G354" s="71">
        <v>2.6</v>
      </c>
      <c r="H354" s="71">
        <v>5</v>
      </c>
      <c r="I354" s="74">
        <v>3.9</v>
      </c>
      <c r="J354" s="71">
        <v>24</v>
      </c>
      <c r="K354" s="200">
        <v>5</v>
      </c>
      <c r="L354" s="64">
        <v>29.71</v>
      </c>
    </row>
    <row r="355" spans="1:12" ht="15" x14ac:dyDescent="0.25">
      <c r="A355" s="15"/>
      <c r="B355" s="16"/>
      <c r="C355" s="11"/>
      <c r="D355" s="7" t="s">
        <v>28</v>
      </c>
      <c r="E355" s="72" t="s">
        <v>110</v>
      </c>
      <c r="F355" s="150">
        <v>200</v>
      </c>
      <c r="G355" s="71">
        <v>4.9400000000000004</v>
      </c>
      <c r="H355" s="71">
        <v>5.52</v>
      </c>
      <c r="I355" s="74">
        <v>14.23</v>
      </c>
      <c r="J355" s="71">
        <v>131</v>
      </c>
      <c r="K355" s="199">
        <v>153</v>
      </c>
      <c r="L355" s="71">
        <v>28.9</v>
      </c>
    </row>
    <row r="356" spans="1:12" ht="15" x14ac:dyDescent="0.25">
      <c r="A356" s="15"/>
      <c r="B356" s="16"/>
      <c r="C356" s="11"/>
      <c r="D356" s="7" t="s">
        <v>29</v>
      </c>
      <c r="E356" s="149" t="s">
        <v>111</v>
      </c>
      <c r="F356" s="150">
        <v>120</v>
      </c>
      <c r="G356" s="71">
        <v>4.67</v>
      </c>
      <c r="H356" s="71">
        <v>14.23</v>
      </c>
      <c r="I356" s="74">
        <v>13.67</v>
      </c>
      <c r="J356" s="71">
        <v>217.3</v>
      </c>
      <c r="K356" s="199">
        <v>398</v>
      </c>
      <c r="L356" s="71">
        <v>62.84</v>
      </c>
    </row>
    <row r="357" spans="1:12" ht="15" x14ac:dyDescent="0.25">
      <c r="A357" s="15"/>
      <c r="B357" s="16"/>
      <c r="C357" s="11"/>
      <c r="D357" s="7" t="s">
        <v>30</v>
      </c>
      <c r="E357" s="149" t="s">
        <v>70</v>
      </c>
      <c r="F357" s="150">
        <v>150</v>
      </c>
      <c r="G357" s="71">
        <v>6.14</v>
      </c>
      <c r="H357" s="71">
        <v>1.9</v>
      </c>
      <c r="I357" s="74">
        <v>36.049999999999997</v>
      </c>
      <c r="J357" s="71">
        <v>123.2</v>
      </c>
      <c r="K357" s="199">
        <v>291</v>
      </c>
      <c r="L357" s="71">
        <v>33.299999999999997</v>
      </c>
    </row>
    <row r="358" spans="1:12" ht="15" x14ac:dyDescent="0.25">
      <c r="A358" s="15"/>
      <c r="B358" s="16"/>
      <c r="C358" s="11"/>
      <c r="D358" s="7" t="s">
        <v>31</v>
      </c>
      <c r="E358" s="149" t="s">
        <v>112</v>
      </c>
      <c r="F358" s="150">
        <v>200</v>
      </c>
      <c r="G358" s="71">
        <v>1</v>
      </c>
      <c r="H358" s="71">
        <v>0.2</v>
      </c>
      <c r="I358" s="74">
        <v>0.2</v>
      </c>
      <c r="J358" s="71">
        <v>92</v>
      </c>
      <c r="K358" s="199">
        <v>518</v>
      </c>
      <c r="L358" s="71">
        <v>12</v>
      </c>
    </row>
    <row r="359" spans="1:12" ht="15.75" thickBot="1" x14ac:dyDescent="0.3">
      <c r="A359" s="15"/>
      <c r="B359" s="16"/>
      <c r="C359" s="11"/>
      <c r="D359" s="7" t="s">
        <v>32</v>
      </c>
      <c r="E359" s="159" t="s">
        <v>106</v>
      </c>
      <c r="F359" s="160">
        <v>100</v>
      </c>
      <c r="G359" s="161">
        <v>7.6</v>
      </c>
      <c r="H359" s="161">
        <v>0.8</v>
      </c>
      <c r="I359" s="192">
        <v>49.2</v>
      </c>
      <c r="J359" s="161">
        <v>235</v>
      </c>
      <c r="K359" s="205">
        <v>108</v>
      </c>
      <c r="L359" s="161">
        <v>29.9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870</v>
      </c>
      <c r="G363" s="21">
        <f t="shared" ref="G363" si="258">SUM(G354:G362)</f>
        <v>26.950000000000003</v>
      </c>
      <c r="H363" s="21">
        <f t="shared" ref="H363" si="259">SUM(H354:H362)</f>
        <v>27.65</v>
      </c>
      <c r="I363" s="21">
        <f t="shared" ref="I363" si="260">SUM(I354:I362)</f>
        <v>117.25</v>
      </c>
      <c r="J363" s="21">
        <f t="shared" ref="J363" si="261">SUM(J354:J362)</f>
        <v>822.5</v>
      </c>
      <c r="K363" s="27"/>
      <c r="L363" s="21">
        <f t="shared" ref="L363" ca="1" si="262">SUM(L360:L368)</f>
        <v>0</v>
      </c>
    </row>
    <row r="364" spans="1:12" ht="15.75" thickBot="1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159" t="s">
        <v>47</v>
      </c>
      <c r="F364" s="206">
        <v>80</v>
      </c>
      <c r="G364" s="161">
        <v>3.2</v>
      </c>
      <c r="H364" s="161">
        <v>5.4</v>
      </c>
      <c r="I364" s="192">
        <v>18</v>
      </c>
      <c r="J364" s="161">
        <v>182</v>
      </c>
      <c r="K364" s="205">
        <v>93</v>
      </c>
      <c r="L364" s="161">
        <v>11.34</v>
      </c>
    </row>
    <row r="365" spans="1:12" ht="15.75" thickBot="1" x14ac:dyDescent="0.3">
      <c r="A365" s="15"/>
      <c r="B365" s="16"/>
      <c r="C365" s="11"/>
      <c r="D365" s="12" t="s">
        <v>31</v>
      </c>
      <c r="E365" s="149" t="s">
        <v>107</v>
      </c>
      <c r="F365" s="150">
        <v>200</v>
      </c>
      <c r="G365" s="71">
        <v>0.1</v>
      </c>
      <c r="H365" s="71">
        <v>0</v>
      </c>
      <c r="I365" s="74">
        <v>15</v>
      </c>
      <c r="J365" s="71">
        <v>30</v>
      </c>
      <c r="K365" s="199">
        <v>493</v>
      </c>
      <c r="L365" s="71">
        <v>5.9</v>
      </c>
    </row>
    <row r="366" spans="1:12" ht="15" x14ac:dyDescent="0.25">
      <c r="A366" s="15"/>
      <c r="B366" s="16"/>
      <c r="C366" s="11"/>
      <c r="D366" s="6"/>
      <c r="E366" s="94" t="s">
        <v>113</v>
      </c>
      <c r="F366" s="95">
        <v>40</v>
      </c>
      <c r="G366" s="194">
        <v>4.4000000000000004</v>
      </c>
      <c r="H366" s="194">
        <v>2.5</v>
      </c>
      <c r="I366" s="186">
        <v>0.5</v>
      </c>
      <c r="J366" s="194">
        <v>23</v>
      </c>
      <c r="K366" s="207">
        <v>300</v>
      </c>
      <c r="L366" s="194">
        <v>13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320</v>
      </c>
      <c r="G368" s="21">
        <f t="shared" ref="G368" si="263">SUM(G364:G367)</f>
        <v>7.7000000000000011</v>
      </c>
      <c r="H368" s="21">
        <f t="shared" ref="H368" si="264">SUM(H364:H367)</f>
        <v>7.9</v>
      </c>
      <c r="I368" s="21">
        <f t="shared" ref="I368" si="265">SUM(I364:I367)</f>
        <v>33.5</v>
      </c>
      <c r="J368" s="21">
        <f t="shared" ref="J368" si="266">SUM(J364:J367)</f>
        <v>235</v>
      </c>
      <c r="K368" s="27"/>
      <c r="L368" s="21">
        <f t="shared" ref="L368" ca="1" si="267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8">SUM(G369:G374)</f>
        <v>0</v>
      </c>
      <c r="H375" s="21">
        <f t="shared" ref="H375" si="269">SUM(H369:H374)</f>
        <v>0</v>
      </c>
      <c r="I375" s="21">
        <f t="shared" ref="I375" si="270">SUM(I369:I374)</f>
        <v>0</v>
      </c>
      <c r="J375" s="21">
        <f t="shared" ref="J375" si="271">SUM(J369:J374)</f>
        <v>0</v>
      </c>
      <c r="K375" s="27"/>
      <c r="L375" s="21">
        <f t="shared" ref="L375" ca="1" si="272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3">SUM(G376:G381)</f>
        <v>0</v>
      </c>
      <c r="H382" s="21">
        <f t="shared" ref="H382" si="274">SUM(H376:H381)</f>
        <v>0</v>
      </c>
      <c r="I382" s="21">
        <f t="shared" ref="I382" si="275">SUM(I376:I381)</f>
        <v>0</v>
      </c>
      <c r="J382" s="21">
        <f t="shared" ref="J382" si="276">SUM(J376:J381)</f>
        <v>0</v>
      </c>
      <c r="K382" s="27"/>
      <c r="L382" s="21">
        <f t="shared" ref="L382" ca="1" si="277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229" t="s">
        <v>4</v>
      </c>
      <c r="D383" s="230"/>
      <c r="E383" s="33"/>
      <c r="F383" s="34">
        <f>F349+F353+F363+F368+F375+F382</f>
        <v>1670</v>
      </c>
      <c r="G383" s="34">
        <f t="shared" ref="G383" si="278">G349+G353+G363+G368+G375+G382</f>
        <v>53.800000000000004</v>
      </c>
      <c r="H383" s="34">
        <f t="shared" ref="H383" si="279">H349+H353+H363+H368+H375+H382</f>
        <v>43.4</v>
      </c>
      <c r="I383" s="34">
        <f t="shared" ref="I383" si="280">I349+I353+I363+I368+I375+I382</f>
        <v>390.25</v>
      </c>
      <c r="J383" s="34">
        <f t="shared" ref="J383" si="281">J349+J353+J363+J368+J375+J382</f>
        <v>1644.9</v>
      </c>
      <c r="K383" s="35"/>
      <c r="L383" s="34">
        <f t="shared" ref="L383" ca="1" si="282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208" t="s">
        <v>114</v>
      </c>
      <c r="F384" s="209">
        <v>150</v>
      </c>
      <c r="G384" s="210">
        <v>17</v>
      </c>
      <c r="H384" s="210">
        <v>5.2</v>
      </c>
      <c r="I384" s="211">
        <v>29.75</v>
      </c>
      <c r="J384" s="212">
        <v>236.5</v>
      </c>
      <c r="K384" s="213">
        <v>313</v>
      </c>
      <c r="L384" s="64">
        <v>125.35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176" t="s">
        <v>46</v>
      </c>
      <c r="F386" s="177">
        <v>200</v>
      </c>
      <c r="G386" s="178">
        <v>0.1</v>
      </c>
      <c r="H386" s="178">
        <v>0</v>
      </c>
      <c r="I386" s="214">
        <v>15</v>
      </c>
      <c r="J386" s="178">
        <v>60</v>
      </c>
      <c r="K386" s="180">
        <v>493</v>
      </c>
      <c r="L386" s="178">
        <v>7.4</v>
      </c>
    </row>
    <row r="387" spans="1:12" ht="15" x14ac:dyDescent="0.25">
      <c r="A387" s="25"/>
      <c r="B387" s="16"/>
      <c r="C387" s="11"/>
      <c r="D387" s="7" t="s">
        <v>23</v>
      </c>
      <c r="E387" s="215" t="s">
        <v>47</v>
      </c>
      <c r="F387" s="216">
        <v>50</v>
      </c>
      <c r="G387" s="217">
        <v>1.1499999999999999</v>
      </c>
      <c r="H387" s="217">
        <v>13.55</v>
      </c>
      <c r="I387" s="218">
        <v>19</v>
      </c>
      <c r="J387" s="219">
        <v>197</v>
      </c>
      <c r="K387" s="220" t="s">
        <v>86</v>
      </c>
      <c r="L387" s="71">
        <v>13.9</v>
      </c>
    </row>
    <row r="388" spans="1:12" ht="15" x14ac:dyDescent="0.25">
      <c r="A388" s="25"/>
      <c r="B388" s="16"/>
      <c r="C388" s="11"/>
      <c r="D388" s="7" t="s">
        <v>24</v>
      </c>
      <c r="E388" s="149" t="s">
        <v>94</v>
      </c>
      <c r="F388" s="150">
        <v>100</v>
      </c>
      <c r="G388" s="71">
        <v>1</v>
      </c>
      <c r="H388" s="71">
        <v>1</v>
      </c>
      <c r="I388" s="74">
        <v>20</v>
      </c>
      <c r="J388" s="71">
        <v>94</v>
      </c>
      <c r="K388" s="114">
        <v>112</v>
      </c>
      <c r="L388" s="71">
        <v>50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3">SUM(G384:G390)</f>
        <v>19.25</v>
      </c>
      <c r="H391" s="21">
        <f t="shared" ref="H391" si="284">SUM(H384:H390)</f>
        <v>19.75</v>
      </c>
      <c r="I391" s="21">
        <f t="shared" ref="I391" si="285">SUM(I384:I390)</f>
        <v>83.75</v>
      </c>
      <c r="J391" s="21">
        <f t="shared" ref="J391" si="286">SUM(J384:J390)</f>
        <v>587.5</v>
      </c>
      <c r="K391" s="27"/>
      <c r="L391" s="21">
        <f t="shared" ref="L391:L433" si="287">SUM(L384:L390)</f>
        <v>196.65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8">SUM(G392:G394)</f>
        <v>0</v>
      </c>
      <c r="H395" s="21">
        <f t="shared" ref="H395" si="289">SUM(H392:H394)</f>
        <v>0</v>
      </c>
      <c r="I395" s="21">
        <f t="shared" ref="I395" si="290">SUM(I392:I394)</f>
        <v>0</v>
      </c>
      <c r="J395" s="21">
        <f t="shared" ref="J395" si="291">SUM(J392:J394)</f>
        <v>0</v>
      </c>
      <c r="K395" s="27"/>
      <c r="L395" s="21">
        <f t="shared" ref="L395" ca="1" si="292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72" t="s">
        <v>88</v>
      </c>
      <c r="F396" s="73">
        <v>100</v>
      </c>
      <c r="G396" s="71">
        <v>2.5499999999999998</v>
      </c>
      <c r="H396" s="71">
        <v>9.1</v>
      </c>
      <c r="I396" s="74">
        <v>6</v>
      </c>
      <c r="J396" s="71">
        <v>29.5</v>
      </c>
      <c r="K396" s="75">
        <v>27</v>
      </c>
      <c r="L396" s="64">
        <v>24.37</v>
      </c>
    </row>
    <row r="397" spans="1:12" ht="15" x14ac:dyDescent="0.25">
      <c r="A397" s="25"/>
      <c r="B397" s="16"/>
      <c r="C397" s="11"/>
      <c r="D397" s="7" t="s">
        <v>28</v>
      </c>
      <c r="E397" s="221" t="s">
        <v>89</v>
      </c>
      <c r="F397" s="172">
        <v>250</v>
      </c>
      <c r="G397" s="67">
        <v>7.85</v>
      </c>
      <c r="H397" s="67">
        <v>3.52</v>
      </c>
      <c r="I397" s="68">
        <v>5.07</v>
      </c>
      <c r="J397" s="222">
        <v>229.5</v>
      </c>
      <c r="K397" s="223">
        <v>133</v>
      </c>
      <c r="L397" s="71">
        <v>47.76</v>
      </c>
    </row>
    <row r="398" spans="1:12" ht="15" x14ac:dyDescent="0.25">
      <c r="A398" s="25"/>
      <c r="B398" s="16"/>
      <c r="C398" s="11"/>
      <c r="D398" s="7" t="s">
        <v>29</v>
      </c>
      <c r="E398" s="221" t="s">
        <v>115</v>
      </c>
      <c r="F398" s="172">
        <v>120</v>
      </c>
      <c r="G398" s="67">
        <v>5.96</v>
      </c>
      <c r="H398" s="67">
        <v>9.85</v>
      </c>
      <c r="I398" s="68">
        <v>14.54</v>
      </c>
      <c r="J398" s="146">
        <v>115</v>
      </c>
      <c r="K398" s="223">
        <v>405</v>
      </c>
      <c r="L398" s="71">
        <v>52.59</v>
      </c>
    </row>
    <row r="399" spans="1:12" ht="15" x14ac:dyDescent="0.25">
      <c r="A399" s="25"/>
      <c r="B399" s="16"/>
      <c r="C399" s="11"/>
      <c r="D399" s="7" t="s">
        <v>30</v>
      </c>
      <c r="E399" s="221" t="s">
        <v>116</v>
      </c>
      <c r="F399" s="172">
        <v>150</v>
      </c>
      <c r="G399" s="67">
        <v>2.46</v>
      </c>
      <c r="H399" s="67">
        <v>4.38</v>
      </c>
      <c r="I399" s="68">
        <v>22.34</v>
      </c>
      <c r="J399" s="146">
        <v>132.5</v>
      </c>
      <c r="K399" s="223">
        <v>237</v>
      </c>
      <c r="L399" s="71">
        <v>49.25</v>
      </c>
    </row>
    <row r="400" spans="1:12" ht="15" x14ac:dyDescent="0.25">
      <c r="A400" s="25"/>
      <c r="B400" s="16"/>
      <c r="C400" s="11"/>
      <c r="D400" s="7" t="s">
        <v>31</v>
      </c>
      <c r="E400" s="221" t="s">
        <v>117</v>
      </c>
      <c r="F400" s="172">
        <v>200</v>
      </c>
      <c r="G400" s="67">
        <v>0.53</v>
      </c>
      <c r="H400" s="67">
        <v>0</v>
      </c>
      <c r="I400" s="68">
        <v>20.100000000000001</v>
      </c>
      <c r="J400" s="146">
        <v>81</v>
      </c>
      <c r="K400" s="223">
        <v>512</v>
      </c>
      <c r="L400" s="71">
        <v>11.08</v>
      </c>
    </row>
    <row r="401" spans="1:12" ht="15" x14ac:dyDescent="0.25">
      <c r="A401" s="25"/>
      <c r="B401" s="16"/>
      <c r="C401" s="11"/>
      <c r="D401" s="7" t="s">
        <v>32</v>
      </c>
      <c r="E401" s="221" t="s">
        <v>53</v>
      </c>
      <c r="F401" s="172" t="s">
        <v>118</v>
      </c>
      <c r="G401" s="67">
        <v>7.6</v>
      </c>
      <c r="H401" s="67">
        <v>0.8</v>
      </c>
      <c r="I401" s="68">
        <v>49.2</v>
      </c>
      <c r="J401" s="146">
        <v>235</v>
      </c>
      <c r="K401" s="223" t="s">
        <v>91</v>
      </c>
      <c r="L401" s="71">
        <v>11.6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820</v>
      </c>
      <c r="G405" s="21">
        <f t="shared" ref="G405" si="293">SUM(G396:G404)</f>
        <v>26.950000000000003</v>
      </c>
      <c r="H405" s="21">
        <f t="shared" ref="H405" si="294">SUM(H396:H404)</f>
        <v>27.65</v>
      </c>
      <c r="I405" s="21">
        <f t="shared" ref="I405" si="295">SUM(I396:I404)</f>
        <v>117.25000000000001</v>
      </c>
      <c r="J405" s="21">
        <f t="shared" ref="J405" si="296">SUM(J396:J404)</f>
        <v>822.5</v>
      </c>
      <c r="K405" s="27"/>
      <c r="L405" s="21">
        <f t="shared" ref="L405" ca="1" si="297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176" t="s">
        <v>119</v>
      </c>
      <c r="F406" s="177">
        <v>100</v>
      </c>
      <c r="G406" s="224">
        <v>7.6</v>
      </c>
      <c r="H406" s="224">
        <v>7.9</v>
      </c>
      <c r="I406" s="225">
        <v>18.5</v>
      </c>
      <c r="J406" s="224">
        <v>175</v>
      </c>
      <c r="K406" s="180">
        <v>90</v>
      </c>
      <c r="L406" s="224">
        <v>17.100000000000001</v>
      </c>
    </row>
    <row r="407" spans="1:12" ht="15" x14ac:dyDescent="0.25">
      <c r="A407" s="25"/>
      <c r="B407" s="16"/>
      <c r="C407" s="11"/>
      <c r="D407" s="12" t="s">
        <v>31</v>
      </c>
      <c r="E407" s="176" t="s">
        <v>46</v>
      </c>
      <c r="F407" s="177">
        <v>200</v>
      </c>
      <c r="G407" s="178">
        <v>0.1</v>
      </c>
      <c r="H407" s="178">
        <v>0</v>
      </c>
      <c r="I407" s="214">
        <v>15</v>
      </c>
      <c r="J407" s="178">
        <v>60</v>
      </c>
      <c r="K407" s="180">
        <v>493</v>
      </c>
      <c r="L407" s="178">
        <v>4.4000000000000004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98">SUM(G406:G409)</f>
        <v>7.6999999999999993</v>
      </c>
      <c r="H410" s="21">
        <f t="shared" ref="H410" si="299">SUM(H406:H409)</f>
        <v>7.9</v>
      </c>
      <c r="I410" s="21">
        <f t="shared" ref="I410" si="300">SUM(I406:I409)</f>
        <v>33.5</v>
      </c>
      <c r="J410" s="21">
        <f t="shared" ref="J410" si="301">SUM(J406:J409)</f>
        <v>235</v>
      </c>
      <c r="K410" s="27"/>
      <c r="L410" s="21">
        <f t="shared" ref="L410" ca="1" si="302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3">SUM(G411:G416)</f>
        <v>0</v>
      </c>
      <c r="H417" s="21">
        <f t="shared" ref="H417" si="304">SUM(H411:H416)</f>
        <v>0</v>
      </c>
      <c r="I417" s="21">
        <f t="shared" ref="I417" si="305">SUM(I411:I416)</f>
        <v>0</v>
      </c>
      <c r="J417" s="21">
        <f t="shared" ref="J417" si="306">SUM(J411:J416)</f>
        <v>0</v>
      </c>
      <c r="K417" s="27"/>
      <c r="L417" s="21">
        <f t="shared" ref="L417" ca="1" si="307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8">SUM(G418:G423)</f>
        <v>0</v>
      </c>
      <c r="H424" s="21">
        <f t="shared" ref="H424" si="309">SUM(H418:H423)</f>
        <v>0</v>
      </c>
      <c r="I424" s="21">
        <f t="shared" ref="I424" si="310">SUM(I418:I423)</f>
        <v>0</v>
      </c>
      <c r="J424" s="21">
        <f t="shared" ref="J424" si="311">SUM(J418:J423)</f>
        <v>0</v>
      </c>
      <c r="K424" s="27"/>
      <c r="L424" s="21">
        <f t="shared" ref="L424" ca="1" si="312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229" t="s">
        <v>4</v>
      </c>
      <c r="D425" s="230"/>
      <c r="E425" s="33"/>
      <c r="F425" s="34">
        <f>F391+F395+F405+F410+F417+F424</f>
        <v>1620</v>
      </c>
      <c r="G425" s="34">
        <f t="shared" ref="G425" si="313">G391+G395+G405+G410+G417+G424</f>
        <v>53.900000000000006</v>
      </c>
      <c r="H425" s="34">
        <f t="shared" ref="H425" si="314">H391+H395+H405+H410+H417+H424</f>
        <v>55.3</v>
      </c>
      <c r="I425" s="34">
        <f t="shared" ref="I425" si="315">I391+I395+I405+I410+I417+I424</f>
        <v>234.5</v>
      </c>
      <c r="J425" s="34">
        <f t="shared" ref="J425" si="316">J391+J395+J405+J410+J417+J424</f>
        <v>1645</v>
      </c>
      <c r="K425" s="35"/>
      <c r="L425" s="34">
        <f t="shared" ref="L425" ca="1" si="317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8">SUM(G426:G432)</f>
        <v>0</v>
      </c>
      <c r="H433" s="21">
        <f t="shared" ref="H433" si="319">SUM(H426:H432)</f>
        <v>0</v>
      </c>
      <c r="I433" s="21">
        <f t="shared" ref="I433" si="320">SUM(I426:I432)</f>
        <v>0</v>
      </c>
      <c r="J433" s="21">
        <f t="shared" ref="J433" si="321">SUM(J426:J432)</f>
        <v>0</v>
      </c>
      <c r="K433" s="27"/>
      <c r="L433" s="21">
        <f t="shared" si="287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2">SUM(G434:G436)</f>
        <v>0</v>
      </c>
      <c r="H437" s="21">
        <f t="shared" ref="H437" si="323">SUM(H434:H436)</f>
        <v>0</v>
      </c>
      <c r="I437" s="21">
        <f t="shared" ref="I437" si="324">SUM(I434:I436)</f>
        <v>0</v>
      </c>
      <c r="J437" s="21">
        <f t="shared" ref="J437" si="325">SUM(J434:J436)</f>
        <v>0</v>
      </c>
      <c r="K437" s="27"/>
      <c r="L437" s="21">
        <f t="shared" ref="L437" ca="1" si="326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7">SUM(G438:G446)</f>
        <v>0</v>
      </c>
      <c r="H447" s="21">
        <f t="shared" ref="H447" si="328">SUM(H438:H446)</f>
        <v>0</v>
      </c>
      <c r="I447" s="21">
        <f t="shared" ref="I447" si="329">SUM(I438:I446)</f>
        <v>0</v>
      </c>
      <c r="J447" s="21">
        <f t="shared" ref="J447" si="330">SUM(J438:J446)</f>
        <v>0</v>
      </c>
      <c r="K447" s="27"/>
      <c r="L447" s="21">
        <f t="shared" ref="L447" ca="1" si="331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2">SUM(G448:G451)</f>
        <v>0</v>
      </c>
      <c r="H452" s="21">
        <f t="shared" ref="H452" si="333">SUM(H448:H451)</f>
        <v>0</v>
      </c>
      <c r="I452" s="21">
        <f t="shared" ref="I452" si="334">SUM(I448:I451)</f>
        <v>0</v>
      </c>
      <c r="J452" s="21">
        <f t="shared" ref="J452" si="335">SUM(J448:J451)</f>
        <v>0</v>
      </c>
      <c r="K452" s="27"/>
      <c r="L452" s="21">
        <f t="shared" ref="L452" ca="1" si="336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7">SUM(G453:G458)</f>
        <v>0</v>
      </c>
      <c r="H459" s="21">
        <f t="shared" ref="H459" si="338">SUM(H453:H458)</f>
        <v>0</v>
      </c>
      <c r="I459" s="21">
        <f t="shared" ref="I459" si="339">SUM(I453:I458)</f>
        <v>0</v>
      </c>
      <c r="J459" s="21">
        <f t="shared" ref="J459" si="340">SUM(J453:J458)</f>
        <v>0</v>
      </c>
      <c r="K459" s="27"/>
      <c r="L459" s="21">
        <f t="shared" ref="L459" ca="1" si="341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2">SUM(G460:G465)</f>
        <v>0</v>
      </c>
      <c r="H466" s="21">
        <f t="shared" ref="H466" si="343">SUM(H460:H465)</f>
        <v>0</v>
      </c>
      <c r="I466" s="21">
        <f t="shared" ref="I466" si="344">SUM(I460:I465)</f>
        <v>0</v>
      </c>
      <c r="J466" s="21">
        <f t="shared" ref="J466" si="345">SUM(J460:J465)</f>
        <v>0</v>
      </c>
      <c r="K466" s="27"/>
      <c r="L466" s="21">
        <f t="shared" ref="L466" ca="1" si="346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229" t="s">
        <v>4</v>
      </c>
      <c r="D467" s="230"/>
      <c r="E467" s="33"/>
      <c r="F467" s="34">
        <f>F433+F437+F447+F452+F459+F466</f>
        <v>0</v>
      </c>
      <c r="G467" s="34">
        <f t="shared" ref="G467" si="347">G433+G437+G447+G452+G459+G466</f>
        <v>0</v>
      </c>
      <c r="H467" s="34">
        <f t="shared" ref="H467" si="348">H433+H437+H447+H452+H459+H466</f>
        <v>0</v>
      </c>
      <c r="I467" s="34">
        <f t="shared" ref="I467" si="349">I433+I437+I447+I452+I459+I466</f>
        <v>0</v>
      </c>
      <c r="J467" s="34">
        <f t="shared" ref="J467" si="350">J433+J437+J447+J452+J459+J466</f>
        <v>0</v>
      </c>
      <c r="K467" s="35"/>
      <c r="L467" s="34">
        <f t="shared" ref="L467" ca="1" si="351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2">SUM(G468:G474)</f>
        <v>0</v>
      </c>
      <c r="H475" s="21">
        <f t="shared" ref="H475" si="353">SUM(H468:H474)</f>
        <v>0</v>
      </c>
      <c r="I475" s="21">
        <f t="shared" ref="I475" si="354">SUM(I468:I474)</f>
        <v>0</v>
      </c>
      <c r="J475" s="21">
        <f t="shared" ref="J475" si="355">SUM(J468:J474)</f>
        <v>0</v>
      </c>
      <c r="K475" s="27"/>
      <c r="L475" s="21">
        <f t="shared" ref="L475:L517" si="356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7">SUM(G476:G478)</f>
        <v>0</v>
      </c>
      <c r="H479" s="21">
        <f t="shared" ref="H479" si="358">SUM(H476:H478)</f>
        <v>0</v>
      </c>
      <c r="I479" s="21">
        <f t="shared" ref="I479" si="359">SUM(I476:I478)</f>
        <v>0</v>
      </c>
      <c r="J479" s="21">
        <f t="shared" ref="J479" si="360">SUM(J476:J478)</f>
        <v>0</v>
      </c>
      <c r="K479" s="27"/>
      <c r="L479" s="21">
        <f t="shared" ref="L479" ca="1" si="361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2">SUM(G480:G488)</f>
        <v>0</v>
      </c>
      <c r="H489" s="21">
        <f t="shared" ref="H489" si="363">SUM(H480:H488)</f>
        <v>0</v>
      </c>
      <c r="I489" s="21">
        <f t="shared" ref="I489" si="364">SUM(I480:I488)</f>
        <v>0</v>
      </c>
      <c r="J489" s="21">
        <f t="shared" ref="J489" si="365">SUM(J480:J488)</f>
        <v>0</v>
      </c>
      <c r="K489" s="27"/>
      <c r="L489" s="21">
        <f t="shared" ref="L489" ca="1" si="366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7">SUM(G490:G493)</f>
        <v>0</v>
      </c>
      <c r="H494" s="21">
        <f t="shared" ref="H494" si="368">SUM(H490:H493)</f>
        <v>0</v>
      </c>
      <c r="I494" s="21">
        <f t="shared" ref="I494" si="369">SUM(I490:I493)</f>
        <v>0</v>
      </c>
      <c r="J494" s="21">
        <f t="shared" ref="J494" si="370">SUM(J490:J493)</f>
        <v>0</v>
      </c>
      <c r="K494" s="27"/>
      <c r="L494" s="21">
        <f t="shared" ref="L494" ca="1" si="371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2">SUM(G495:G500)</f>
        <v>0</v>
      </c>
      <c r="H501" s="21">
        <f t="shared" ref="H501" si="373">SUM(H495:H500)</f>
        <v>0</v>
      </c>
      <c r="I501" s="21">
        <f t="shared" ref="I501" si="374">SUM(I495:I500)</f>
        <v>0</v>
      </c>
      <c r="J501" s="21">
        <f t="shared" ref="J501" si="375">SUM(J495:J500)</f>
        <v>0</v>
      </c>
      <c r="K501" s="27"/>
      <c r="L501" s="21">
        <f t="shared" ref="L501" ca="1" si="376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7">SUM(G502:G507)</f>
        <v>0</v>
      </c>
      <c r="H508" s="21">
        <f t="shared" ref="H508" si="378">SUM(H502:H507)</f>
        <v>0</v>
      </c>
      <c r="I508" s="21">
        <f t="shared" ref="I508" si="379">SUM(I502:I507)</f>
        <v>0</v>
      </c>
      <c r="J508" s="21">
        <f t="shared" ref="J508" si="380">SUM(J502:J507)</f>
        <v>0</v>
      </c>
      <c r="K508" s="27"/>
      <c r="L508" s="21">
        <f t="shared" ref="L508" ca="1" si="38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229" t="s">
        <v>4</v>
      </c>
      <c r="D509" s="230"/>
      <c r="E509" s="33"/>
      <c r="F509" s="34">
        <f>F475+F479+F489+F494+F501+F508</f>
        <v>0</v>
      </c>
      <c r="G509" s="34">
        <f t="shared" ref="G509" si="382">G475+G479+G489+G494+G501+G508</f>
        <v>0</v>
      </c>
      <c r="H509" s="34">
        <f t="shared" ref="H509" si="383">H475+H479+H489+H494+H501+H508</f>
        <v>0</v>
      </c>
      <c r="I509" s="34">
        <f t="shared" ref="I509" si="384">I475+I479+I489+I494+I501+I508</f>
        <v>0</v>
      </c>
      <c r="J509" s="34">
        <f t="shared" ref="J509" si="385">J475+J479+J489+J494+J501+J508</f>
        <v>0</v>
      </c>
      <c r="K509" s="35"/>
      <c r="L509" s="34">
        <f t="shared" ref="L509" ca="1" si="386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7">SUM(G510:G516)</f>
        <v>0</v>
      </c>
      <c r="H517" s="21">
        <f t="shared" ref="H517" si="388">SUM(H510:H516)</f>
        <v>0</v>
      </c>
      <c r="I517" s="21">
        <f t="shared" ref="I517" si="389">SUM(I510:I516)</f>
        <v>0</v>
      </c>
      <c r="J517" s="21">
        <f t="shared" ref="J517" si="390">SUM(J510:J516)</f>
        <v>0</v>
      </c>
      <c r="K517" s="27"/>
      <c r="L517" s="21">
        <f t="shared" si="356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1">SUM(G518:G520)</f>
        <v>0</v>
      </c>
      <c r="H521" s="21">
        <f t="shared" ref="H521" si="392">SUM(H518:H520)</f>
        <v>0</v>
      </c>
      <c r="I521" s="21">
        <f t="shared" ref="I521" si="393">SUM(I518:I520)</f>
        <v>0</v>
      </c>
      <c r="J521" s="21">
        <f t="shared" ref="J521" si="394">SUM(J518:J520)</f>
        <v>0</v>
      </c>
      <c r="K521" s="27"/>
      <c r="L521" s="21">
        <f t="shared" ref="L521" ca="1" si="395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6">SUM(G522:G530)</f>
        <v>0</v>
      </c>
      <c r="H531" s="21">
        <f t="shared" ref="H531" si="397">SUM(H522:H530)</f>
        <v>0</v>
      </c>
      <c r="I531" s="21">
        <f t="shared" ref="I531" si="398">SUM(I522:I530)</f>
        <v>0</v>
      </c>
      <c r="J531" s="21">
        <f t="shared" ref="J531" si="399">SUM(J522:J530)</f>
        <v>0</v>
      </c>
      <c r="K531" s="27"/>
      <c r="L531" s="21">
        <f t="shared" ref="L531" ca="1" si="400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1">SUM(G532:G535)</f>
        <v>0</v>
      </c>
      <c r="H536" s="21">
        <f t="shared" ref="H536" si="402">SUM(H532:H535)</f>
        <v>0</v>
      </c>
      <c r="I536" s="21">
        <f t="shared" ref="I536" si="403">SUM(I532:I535)</f>
        <v>0</v>
      </c>
      <c r="J536" s="21">
        <f t="shared" ref="J536" si="404">SUM(J532:J535)</f>
        <v>0</v>
      </c>
      <c r="K536" s="27"/>
      <c r="L536" s="21">
        <f t="shared" ref="L536" ca="1" si="405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6">SUM(G537:G542)</f>
        <v>0</v>
      </c>
      <c r="H543" s="21">
        <f t="shared" ref="H543" si="407">SUM(H537:H542)</f>
        <v>0</v>
      </c>
      <c r="I543" s="21">
        <f t="shared" ref="I543" si="408">SUM(I537:I542)</f>
        <v>0</v>
      </c>
      <c r="J543" s="21">
        <f t="shared" ref="J543" si="409">SUM(J537:J542)</f>
        <v>0</v>
      </c>
      <c r="K543" s="27"/>
      <c r="L543" s="21">
        <f t="shared" ref="L543" ca="1" si="410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1">SUM(G544:G549)</f>
        <v>0</v>
      </c>
      <c r="H550" s="21">
        <f t="shared" ref="H550" si="412">SUM(H544:H549)</f>
        <v>0</v>
      </c>
      <c r="I550" s="21">
        <f t="shared" ref="I550" si="413">SUM(I544:I549)</f>
        <v>0</v>
      </c>
      <c r="J550" s="21">
        <f t="shared" ref="J550" si="414">SUM(J544:J549)</f>
        <v>0</v>
      </c>
      <c r="K550" s="27"/>
      <c r="L550" s="21">
        <f t="shared" ref="L550" ca="1" si="415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229" t="s">
        <v>4</v>
      </c>
      <c r="D551" s="230"/>
      <c r="E551" s="33"/>
      <c r="F551" s="34">
        <f>F517+F521+F531+F536+F543+F550</f>
        <v>0</v>
      </c>
      <c r="G551" s="34">
        <f t="shared" ref="G551" si="416">G517+G521+G531+G536+G543+G550</f>
        <v>0</v>
      </c>
      <c r="H551" s="34">
        <f t="shared" ref="H551" si="417">H517+H521+H531+H536+H543+H550</f>
        <v>0</v>
      </c>
      <c r="I551" s="34">
        <f t="shared" ref="I551" si="418">I517+I521+I531+I536+I543+I550</f>
        <v>0</v>
      </c>
      <c r="J551" s="34">
        <f t="shared" ref="J551" si="419">J517+J521+J531+J536+J543+J550</f>
        <v>0</v>
      </c>
      <c r="K551" s="35"/>
      <c r="L551" s="34">
        <f t="shared" ref="L551" ca="1" si="420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1">SUM(G552:G558)</f>
        <v>0</v>
      </c>
      <c r="H559" s="21">
        <f t="shared" ref="H559" si="422">SUM(H552:H558)</f>
        <v>0</v>
      </c>
      <c r="I559" s="21">
        <f t="shared" ref="I559" si="423">SUM(I552:I558)</f>
        <v>0</v>
      </c>
      <c r="J559" s="21">
        <f t="shared" ref="J559" si="424">SUM(J552:J558)</f>
        <v>0</v>
      </c>
      <c r="K559" s="27"/>
      <c r="L559" s="21">
        <f t="shared" ref="L559" si="425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6">SUM(G560:G562)</f>
        <v>0</v>
      </c>
      <c r="H563" s="21">
        <f t="shared" ref="H563" si="427">SUM(H560:H562)</f>
        <v>0</v>
      </c>
      <c r="I563" s="21">
        <f t="shared" ref="I563" si="428">SUM(I560:I562)</f>
        <v>0</v>
      </c>
      <c r="J563" s="21">
        <f t="shared" ref="J563" si="429">SUM(J560:J562)</f>
        <v>0</v>
      </c>
      <c r="K563" s="27"/>
      <c r="L563" s="21">
        <f t="shared" ref="L563" ca="1" si="430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1">SUM(G564:G572)</f>
        <v>0</v>
      </c>
      <c r="H573" s="21">
        <f t="shared" ref="H573" si="432">SUM(H564:H572)</f>
        <v>0</v>
      </c>
      <c r="I573" s="21">
        <f t="shared" ref="I573" si="433">SUM(I564:I572)</f>
        <v>0</v>
      </c>
      <c r="J573" s="21">
        <f t="shared" ref="J573" si="434">SUM(J564:J572)</f>
        <v>0</v>
      </c>
      <c r="K573" s="27"/>
      <c r="L573" s="21">
        <f t="shared" ref="L573" ca="1" si="435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6">SUM(G574:G577)</f>
        <v>0</v>
      </c>
      <c r="H578" s="21">
        <f t="shared" ref="H578" si="437">SUM(H574:H577)</f>
        <v>0</v>
      </c>
      <c r="I578" s="21">
        <f t="shared" ref="I578" si="438">SUM(I574:I577)</f>
        <v>0</v>
      </c>
      <c r="J578" s="21">
        <f t="shared" ref="J578" si="439">SUM(J574:J577)</f>
        <v>0</v>
      </c>
      <c r="K578" s="27"/>
      <c r="L578" s="21">
        <f t="shared" ref="L578" ca="1" si="440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1">SUM(G579:G584)</f>
        <v>0</v>
      </c>
      <c r="H585" s="21">
        <f t="shared" ref="H585" si="442">SUM(H579:H584)</f>
        <v>0</v>
      </c>
      <c r="I585" s="21">
        <f t="shared" ref="I585" si="443">SUM(I579:I584)</f>
        <v>0</v>
      </c>
      <c r="J585" s="21">
        <f t="shared" ref="J585" si="444">SUM(J579:J584)</f>
        <v>0</v>
      </c>
      <c r="K585" s="27"/>
      <c r="L585" s="21">
        <f t="shared" ref="L585" ca="1" si="445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6">SUM(G586:G591)</f>
        <v>0</v>
      </c>
      <c r="H592" s="21">
        <f t="shared" ref="H592" si="447">SUM(H586:H591)</f>
        <v>0</v>
      </c>
      <c r="I592" s="21">
        <f t="shared" ref="I592" si="448">SUM(I586:I591)</f>
        <v>0</v>
      </c>
      <c r="J592" s="21">
        <f t="shared" ref="J592" si="449">SUM(J586:J591)</f>
        <v>0</v>
      </c>
      <c r="K592" s="27"/>
      <c r="L592" s="21">
        <f t="shared" ref="L592" ca="1" si="450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226" t="s">
        <v>4</v>
      </c>
      <c r="D593" s="227"/>
      <c r="E593" s="39"/>
      <c r="F593" s="40">
        <f>F559+F563+F573+F578+F585+F592</f>
        <v>0</v>
      </c>
      <c r="G593" s="40">
        <f t="shared" ref="G593" si="451">G559+G563+G573+G578+G585+G592</f>
        <v>0</v>
      </c>
      <c r="H593" s="40">
        <f t="shared" ref="H593" si="452">H559+H563+H573+H578+H585+H592</f>
        <v>0</v>
      </c>
      <c r="I593" s="40">
        <f t="shared" ref="I593" si="453">I559+I563+I573+I578+I585+I592</f>
        <v>0</v>
      </c>
      <c r="J593" s="40">
        <f t="shared" ref="J593" si="454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228" t="s">
        <v>5</v>
      </c>
      <c r="D594" s="228"/>
      <c r="E594" s="22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1564.27</v>
      </c>
      <c r="G594" s="42">
        <f t="shared" ref="G594:L594" si="455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57.261999999999986</v>
      </c>
      <c r="H594" s="42">
        <f t="shared" si="455"/>
        <v>61.892999999999994</v>
      </c>
      <c r="I594" s="42">
        <f t="shared" si="455"/>
        <v>265.91500000000002</v>
      </c>
      <c r="J594" s="42">
        <f t="shared" si="455"/>
        <v>1748.5459999999998</v>
      </c>
      <c r="K594" s="42"/>
      <c r="L594" s="42" t="e">
        <f t="shared" ca="1" si="455"/>
        <v>#DIV/0!</v>
      </c>
    </row>
  </sheetData>
  <sheetProtection sheet="1" objects="1" scenarios="1"/>
  <customSheetViews>
    <customSheetView guid="{3D1FC138-225A-4F5A-91DA-9695252878FD}">
      <pane xSplit="4" ySplit="5" topLeftCell="E6" activePane="bottomRight" state="frozen"/>
      <selection pane="bottomRight" activeCell="I4" sqref="I4"/>
      <pageMargins left="0.7" right="0.7" top="0.75" bottom="0.75" header="0.3" footer="0.3"/>
      <pageSetup paperSize="9" orientation="portrait"/>
    </customSheetView>
    <customSheetView guid="{8D635FEC-8D7A-4E12-B3EA-AE6950E4F0CC}">
      <pane xSplit="4" ySplit="5" topLeftCell="E385" activePane="bottomRight" state="frozen"/>
      <selection pane="bottomRight" activeCell="B1" sqref="B1:B1048576"/>
      <pageMargins left="0.7" right="0.7" top="0.75" bottom="0.75" header="0.3" footer="0.3"/>
      <pageSetup paperSize="9" orientation="portrait"/>
    </customSheetView>
  </customSheetViews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2023-10-15T22:51:01Z</dcterms:modified>
</cp:coreProperties>
</file>